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20115" windowHeight="7755"/>
  </bookViews>
  <sheets>
    <sheet name="Arkusz1" sheetId="1" r:id="rId1"/>
    <sheet name="Arkusz2" sheetId="2" r:id="rId2"/>
    <sheet name="Arkusz3" sheetId="3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O323" i="1" l="1"/>
  <c r="O317" i="1"/>
  <c r="O315" i="1"/>
  <c r="O313" i="1"/>
  <c r="O311" i="1"/>
  <c r="O304" i="1"/>
  <c r="O306" i="1" s="1"/>
  <c r="O309" i="1" s="1"/>
  <c r="O302" i="1"/>
  <c r="O298" i="1"/>
  <c r="O295" i="1"/>
  <c r="O288" i="1"/>
  <c r="O291" i="1" s="1"/>
  <c r="O284" i="1"/>
  <c r="O280" i="1"/>
  <c r="O275" i="1"/>
  <c r="O261" i="1"/>
  <c r="O264" i="1" s="1"/>
  <c r="O267" i="1" s="1"/>
  <c r="O270" i="1" s="1"/>
  <c r="O259" i="1"/>
  <c r="G255" i="1"/>
  <c r="G254" i="1"/>
  <c r="O253" i="1"/>
  <c r="G252" i="1"/>
  <c r="G251" i="1"/>
  <c r="G249" i="1"/>
  <c r="O248" i="1"/>
  <c r="G247" i="1"/>
  <c r="G246" i="1"/>
  <c r="G245" i="1"/>
  <c r="G242" i="1"/>
  <c r="G241" i="1"/>
  <c r="G240" i="1"/>
  <c r="G239" i="1"/>
  <c r="G238" i="1"/>
  <c r="G237" i="1"/>
  <c r="G236" i="1"/>
  <c r="G235" i="1"/>
  <c r="G234" i="1"/>
  <c r="G233" i="1"/>
  <c r="G232" i="1"/>
  <c r="G231" i="1"/>
  <c r="G230" i="1"/>
  <c r="G229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G216" i="1"/>
  <c r="G215" i="1"/>
  <c r="G214" i="1"/>
  <c r="G213" i="1"/>
  <c r="G212" i="1"/>
  <c r="G211" i="1"/>
  <c r="G210" i="1"/>
  <c r="G209" i="1"/>
  <c r="G208" i="1"/>
  <c r="G207" i="1"/>
  <c r="G206" i="1"/>
  <c r="G205" i="1"/>
  <c r="G204" i="1"/>
  <c r="G203" i="1"/>
  <c r="G202" i="1"/>
  <c r="G201" i="1"/>
  <c r="G200" i="1"/>
  <c r="G199" i="1"/>
  <c r="G198" i="1"/>
  <c r="G197" i="1"/>
  <c r="G196" i="1"/>
  <c r="G195" i="1"/>
  <c r="G194" i="1"/>
  <c r="G193" i="1"/>
  <c r="G192" i="1"/>
  <c r="G191" i="1"/>
  <c r="G190" i="1"/>
  <c r="G189" i="1"/>
  <c r="G188" i="1"/>
  <c r="G187" i="1"/>
  <c r="G186" i="1"/>
  <c r="G185" i="1"/>
  <c r="G184" i="1"/>
  <c r="G183" i="1"/>
  <c r="G182" i="1"/>
  <c r="G181" i="1"/>
  <c r="G180" i="1"/>
  <c r="G179" i="1"/>
  <c r="G178" i="1"/>
  <c r="G177" i="1"/>
  <c r="G176" i="1"/>
  <c r="G175" i="1"/>
  <c r="G174" i="1"/>
  <c r="G173" i="1"/>
  <c r="G172" i="1"/>
  <c r="G171" i="1"/>
  <c r="G170" i="1"/>
  <c r="G169" i="1"/>
  <c r="G168" i="1"/>
  <c r="G167" i="1"/>
  <c r="G166" i="1"/>
  <c r="G165" i="1"/>
  <c r="G164" i="1"/>
  <c r="G163" i="1"/>
  <c r="G162" i="1"/>
  <c r="G161" i="1"/>
  <c r="G160" i="1"/>
  <c r="G159" i="1"/>
  <c r="G158" i="1"/>
  <c r="G157" i="1"/>
  <c r="G156" i="1"/>
  <c r="G155" i="1"/>
  <c r="G154" i="1"/>
  <c r="G153" i="1"/>
  <c r="G152" i="1"/>
  <c r="G151" i="1"/>
  <c r="G150" i="1"/>
  <c r="G149" i="1"/>
  <c r="G148" i="1"/>
  <c r="G147" i="1"/>
  <c r="G146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32" i="1"/>
  <c r="G131" i="1"/>
  <c r="G130" i="1"/>
  <c r="G129" i="1"/>
  <c r="G128" i="1"/>
  <c r="G127" i="1"/>
  <c r="G126" i="1"/>
  <c r="G125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18" i="1"/>
  <c r="O17" i="1"/>
  <c r="L9" i="1"/>
  <c r="M9" i="1" s="1"/>
</calcChain>
</file>

<file path=xl/sharedStrings.xml><?xml version="1.0" encoding="utf-8"?>
<sst xmlns="http://schemas.openxmlformats.org/spreadsheetml/2006/main" count="331" uniqueCount="139">
  <si>
    <t xml:space="preserve"> mb</t>
  </si>
  <si>
    <t>Nr poz.</t>
  </si>
  <si>
    <t>Nazwa i opis pozycji</t>
  </si>
  <si>
    <t xml:space="preserve">Jedn. miary </t>
  </si>
  <si>
    <t>Ilość</t>
  </si>
  <si>
    <t>Obliczenie ilości, lokalizacja robót</t>
  </si>
  <si>
    <t>I. ROBOTY  PRZYGOTOWAWCZE</t>
  </si>
  <si>
    <t xml:space="preserve">Roboty pomiarowe </t>
  </si>
  <si>
    <t>km</t>
  </si>
  <si>
    <t>Oczyszczenie nawierzchni  bitumicznej i brukowej</t>
  </si>
  <si>
    <t>m2:</t>
  </si>
  <si>
    <t>275*4,0</t>
  </si>
  <si>
    <t>m2</t>
  </si>
  <si>
    <t>Remont nawierzchni bitumicznej   MMA bez obcinania krawędzi wyboju</t>
  </si>
  <si>
    <t>t</t>
  </si>
  <si>
    <t>Wykonanie rowów przydrożnych o głębokości 50 cm - tabela</t>
  </si>
  <si>
    <t>mb</t>
  </si>
  <si>
    <t xml:space="preserve">Utylizacja urobku w gestii Wykonawcy   w ilości   m3: </t>
  </si>
  <si>
    <t>Plantowanie skarp i dna  rowów</t>
  </si>
  <si>
    <t>Karczowanie krzewów - utylizacja po stronie Wykonawcy</t>
  </si>
  <si>
    <t>ha</t>
  </si>
  <si>
    <t>Karczowanie pni o średnicy pow.100 cm - utylizacja pozostałości po stronie Wykonawcy</t>
  </si>
  <si>
    <t>szt</t>
  </si>
  <si>
    <t>Karczowanie pni o średnicy do 30  cm - utylizacja pozostałości po stronie Wykonawcy</t>
  </si>
  <si>
    <t xml:space="preserve">Oczyszczenie rur 315 mm poda zjazdami </t>
  </si>
  <si>
    <t>Regulacja pionowa:</t>
  </si>
  <si>
    <t xml:space="preserve"> - zasuw wodnych w km:  7+897 L</t>
  </si>
  <si>
    <t>Ustwienie krawężnika 30*15  ławie C 12/15 0,0575 m3/mb</t>
  </si>
  <si>
    <t xml:space="preserve">Ustawienie obrzeża bet.30*8 na ławie C 12/15 0,04 m3/m. </t>
  </si>
  <si>
    <t>Ułożenie w-wy chudego betonu gr.15 cm pod zjazd z kostki</t>
  </si>
  <si>
    <t>Ułozenie kostki bet-bruk gr.8 cm na podsypce c-p gr.3 cm</t>
  </si>
  <si>
    <t>Ułożenie rur PCV 315 mm pod zjazdami</t>
  </si>
  <si>
    <t xml:space="preserve">Ustawienie scianek oporowych dla rur  315 mm </t>
  </si>
  <si>
    <t>II CHODNIK I ZATOKA BUS W MATYLDZINIE</t>
  </si>
  <si>
    <t>Roboty ziemne (wykopy) w gruncie kategorii III. Utylizacja po stronie Wykonawcy</t>
  </si>
  <si>
    <t>m3</t>
  </si>
  <si>
    <t>Profilowanie i zagęszczenie podłoża</t>
  </si>
  <si>
    <t xml:space="preserve">Wykonanie w-wy  podsypki pod chodnik  gr. 20 cm </t>
  </si>
  <si>
    <t xml:space="preserve">Ustawienie wpustów ulicznych </t>
  </si>
  <si>
    <t>Ułożenie rur PCV 150 mm</t>
  </si>
  <si>
    <t>Nasypy z pozyskanego gruntu-pod rury należy wykonać z piasku lub żwiru</t>
  </si>
  <si>
    <t>Ułożenie  ścieku typu ACO DRAIN  na obciążenie A-15 w poprzek chodnika</t>
  </si>
  <si>
    <t xml:space="preserve">Ułożenie geowłókniny (separującej cząstki gr.spoistego - wg DWU) </t>
  </si>
  <si>
    <t>Ułożenie w-wy chudego betonu gr.20 cm  zatokę BUS</t>
  </si>
  <si>
    <t>Ułozenie kostki bet-bruk gr.6 cm na podsypce c-p gr.4 cm</t>
  </si>
  <si>
    <t>III SKRZYŻOWNIE  DRÓG  1920 i 1906 W WYRZY (wg obmiarów jak na  P Z T)</t>
  </si>
  <si>
    <t>Rozebranie naw. BA gr.4 cm. Utylizacja po stronie Wykonawcy</t>
  </si>
  <si>
    <t>Rozebranie podbudowy kamiennej gr.20 cm. Utylizacja po stronie Wykonawcy</t>
  </si>
  <si>
    <t>Wykopy w gr. kat.III. Utylizacja po stronie Wykonawcy</t>
  </si>
  <si>
    <t>Rozebranie rur betonowych śr.60 cm.  Utylizacja betonu  po stronie Wykonawcy</t>
  </si>
  <si>
    <t>Rozebranie krawężnika  drogowego. Utylizacja po stronie Wykonawcy</t>
  </si>
  <si>
    <t>Regulacja pionowa kostki bet-brukowej gr.6 cm</t>
  </si>
  <si>
    <t>Regulacja pionowa obrzeża 25*8</t>
  </si>
  <si>
    <t>Rozebranie naw.betonowej gr.10 cm. Utylizacja po stronie Wykonawcy</t>
  </si>
  <si>
    <t>Regulacja studni rewizyjnych sr.600</t>
  </si>
  <si>
    <t>Ustawienie krawężnika 15*30 na ławie C 12/15 0,0575 m3/mb</t>
  </si>
  <si>
    <t>Profilowanie istn.naw.z tłucznia</t>
  </si>
  <si>
    <t xml:space="preserve">Wykonanie w-wy  podsypki pod chodnik i zjazdy gr. 30 cm </t>
  </si>
  <si>
    <t>Ułożenie rur PCV 315 mm</t>
  </si>
  <si>
    <t xml:space="preserve">Wzmocnienie krawędzi jezdni poprzez ułożenie brukowca kamiennego o wymiarach </t>
  </si>
  <si>
    <t>zbliżonych do 15-20  cm na chudym betonie gr.20 cm</t>
  </si>
  <si>
    <t xml:space="preserve">Ułożenie warstwy podbudowy z kruszywa łamanego, naturalnego 0/31.5 stabilizowanego </t>
  </si>
  <si>
    <t>mechanicznie o grubości 20 cm wg PN-EN 13285:2004  pod zjazdy z BA</t>
  </si>
  <si>
    <t>Skropienie warstwy podbudowy  emulsją asfaltową, szybkorozpadową</t>
  </si>
  <si>
    <t>C60 B3 ZM w ilości 1,0 kg/m²</t>
  </si>
  <si>
    <t>Ułożenie warstwy wiążącej  z betonu asfaltowego "AC 11 S" o grubości 4 cm wg PN-EN 13108-1</t>
  </si>
  <si>
    <t>Skropienie warstwy   emulsją asfaltową, szybkorozpadową</t>
  </si>
  <si>
    <t>C60 B3 ZM w ilości 0,2 kg/m²</t>
  </si>
  <si>
    <t>Ułożenie warstwy ścieralnej  z betonu asfaltowego "AC 11 S" o grubości 4 cm wg PN-EN 13108-1</t>
  </si>
  <si>
    <t>Skropienie warstwy  emulsją asfaltową, szybkorozpadową</t>
  </si>
  <si>
    <t xml:space="preserve">mechanicznie o grubości 20 cm wg PN-EN 13285:2004  </t>
  </si>
  <si>
    <t xml:space="preserve">Ułożenie ścieku korytkowego na chudym betonie gr.10 cm wg KPED karta 01.03 </t>
  </si>
  <si>
    <t>III MAŁOCIN (wg obmiarów jak na  P Z T)</t>
  </si>
  <si>
    <t xml:space="preserve">Ułożenie korytek ściekowych typ "kolejowe" </t>
  </si>
  <si>
    <t xml:space="preserve">Ustawienie wpustów ulicznych  zwyklych </t>
  </si>
  <si>
    <t>Drobne roboty betonowe przy przebudowie wpustu ulicznego na "Górski"</t>
  </si>
  <si>
    <t>Ustawienie wpustów ulicznych  typ "Górski" tj.735x495 mm</t>
  </si>
  <si>
    <t xml:space="preserve">Ułożenie w-wy chudego betonu gr.10 cm pod chodnik </t>
  </si>
  <si>
    <t xml:space="preserve">Ułożenie w-wy chudego betonu gr.20 cm pod  zatoki BUS </t>
  </si>
  <si>
    <t xml:space="preserve">Ustawienie obrzeża bet.25*8 na ławie C 12/15 0,04 m3/m. </t>
  </si>
  <si>
    <t>Ustawienie barier typu U-12a</t>
  </si>
  <si>
    <t xml:space="preserve">Faszynowanie skarpy </t>
  </si>
  <si>
    <t>Drobne roboty betonowe przy  ściekach na moście</t>
  </si>
  <si>
    <t>Nasypy z pozyskanego gruntu pod chodnik</t>
  </si>
  <si>
    <t>III PERONY I MINIZATOKI</t>
  </si>
  <si>
    <t>Rozebranie płyt bet 35*35. Utylizacja gruzu po stronie Wykonawcy</t>
  </si>
  <si>
    <t>Nasypy z pozyskanego gruntu</t>
  </si>
  <si>
    <t xml:space="preserve">Roboty ziemne (wykopy) w gruncie kategorii III </t>
  </si>
  <si>
    <t xml:space="preserve"> Utylizacja po stronie Wykonawcy</t>
  </si>
  <si>
    <t>Wykonanie w-wy  podsypki pod perony  gr. 15 cm</t>
  </si>
  <si>
    <t xml:space="preserve">Ułożenie rur PCV 315 mm </t>
  </si>
  <si>
    <t>II.JEZDNIA - ODC. BRUKOWCOWY</t>
  </si>
  <si>
    <t>Skropienie jezdni   emulsją asfaltową, szybkorozpadową</t>
  </si>
  <si>
    <t>km:</t>
  </si>
  <si>
    <t xml:space="preserve"> -</t>
  </si>
  <si>
    <t>50*4,0</t>
  </si>
  <si>
    <t xml:space="preserve">Ułożenie warstwy profilowej   z betonu asfaltowego "AC 11 S" o grubości średnio 4 cm </t>
  </si>
  <si>
    <t>wg PN-EN 13108-1</t>
  </si>
  <si>
    <t>t:</t>
  </si>
  <si>
    <t>200*0,04*2,5</t>
  </si>
  <si>
    <t>i</t>
  </si>
  <si>
    <t>III.PARKING I POSZERZENIE</t>
  </si>
  <si>
    <t>18,5*3,0+20*1,5/2*2+(216-160)*1,8</t>
  </si>
  <si>
    <t>Ułożenie geowłókniny separacyjnej  pod parking i poszerzenie</t>
  </si>
  <si>
    <t xml:space="preserve">Ułożenie warstwy  odsączającej z kruszywa naturalnego o wodoprzepuszczalności min.8 m/dobę </t>
  </si>
  <si>
    <t xml:space="preserve">grubości 15 cm </t>
  </si>
  <si>
    <t xml:space="preserve">Ułożenie warstwy  z kruszywa łamanego, naturalnego 0/31.5 stabilizowanego </t>
  </si>
  <si>
    <t>Ułożenie w-wy klinującej z AC 11 W gr.3 cm na poszerzeniu i parkingu</t>
  </si>
  <si>
    <t>Ułożenie dowolnej geosiatki (zgodna z przeznaczeniem wg DWU) na szwie poszerzenia</t>
  </si>
  <si>
    <t>(246-140)*1,0</t>
  </si>
  <si>
    <t>IV.NAWIERZCHNIA</t>
  </si>
  <si>
    <t>275*4,0+114</t>
  </si>
  <si>
    <t xml:space="preserve">Ułożenie warstwy profilowej   z betonu asfaltowego "AC 11 W" o grubości  średniej 5 cm </t>
  </si>
  <si>
    <t>wg PN-EN 13108-1 na odc.bruk - początek zakresu</t>
  </si>
  <si>
    <t>((275-50)*4,0+18,1*2,6+20*1,5/2*2+(216-160)*1,6))*0,06*2,5</t>
  </si>
  <si>
    <t>275*4,0+114+45</t>
  </si>
  <si>
    <t xml:space="preserve">Ułożenie warstwy ścieralnej   z betonu asfaltowego "AC 11 S" o grubości 4 cm </t>
  </si>
  <si>
    <t>V.POBOCZA</t>
  </si>
  <si>
    <t>Formowanie poboczy z ziemii pozyskanej z wykopu</t>
  </si>
  <si>
    <t>m3:</t>
  </si>
  <si>
    <t>275*1,5*0,15</t>
  </si>
  <si>
    <t>Ułożenie kruszywa naturalnego lub sztucznego frakcji zbliżonej do 30 mm na dlugości luku i</t>
  </si>
  <si>
    <t>prostych  przejsciowych szer.0,5 m i grub.8 cm. Strona prawa - zewnętrzna strona łuku</t>
  </si>
  <si>
    <t>VI.ZJAZDY I ODWODNIENIE - wskaże Inwestor</t>
  </si>
  <si>
    <t xml:space="preserve">Roboty ziemne (wykopy) w gruncie kategorii III z odwozem na odkład. </t>
  </si>
  <si>
    <t>Profilowanie i zagęszczenie podłoża pod  zjazdy</t>
  </si>
  <si>
    <t>Ułożenie w-wy odsączającej gr.15 cm</t>
  </si>
  <si>
    <t xml:space="preserve">mechanicznie o grubości 15 cm wg PN-EN 13285:2004 </t>
  </si>
  <si>
    <t xml:space="preserve">Profilowanie i zagęszczenie podłoża pod  korytka ściekowe </t>
  </si>
  <si>
    <t>Ułożenie korytek ściekowych 60*50*15  na chudym betonie gr.10 cm</t>
  </si>
  <si>
    <t>Ułożenie blachy gr.6 mm szt.2  nad korytkami na  zjazdach i</t>
  </si>
  <si>
    <t xml:space="preserve">przymocowanie jej kołkami rozporowymi </t>
  </si>
  <si>
    <t>(7+4)*0,6</t>
  </si>
  <si>
    <t>Remont drogi powiatowej nr 1913</t>
  </si>
  <si>
    <t>PRZEDMIAR ROBÓT - Zadanie nr 1</t>
  </si>
  <si>
    <t>Dębionek-Radzicz m.Radzicz (do cmentarza)</t>
  </si>
  <si>
    <t>Roboty ziemne-wykopy z odwozem gł. wykopu 40 cm (utylizacja po stronie Wykonawcy)</t>
  </si>
  <si>
    <t>Poz.</t>
  </si>
  <si>
    <t>kat.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</si>
</sst>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\+000"/>
    <numFmt numFmtId="165" formatCode="#,##0\ _z_ł"/>
    <numFmt numFmtId="166" formatCode="#,##0.000"/>
  </numFmts>
  <fonts count="6">
    <font>
      <sz val="11"/>
      <color theme="1"/>
      <name val="Calibri"/>
      <family val="2"/>
      <charset val="238"/>
      <scheme val="minor"/>
    </font>
    <font>
      <sz val="10"/>
      <color theme="1"/>
      <name val="Georgia"/>
      <family val="1"/>
      <charset val="238"/>
    </font>
    <font>
      <sz val="10"/>
      <name val="Georgia"/>
      <family val="1"/>
      <charset val="238"/>
    </font>
    <font>
      <sz val="11"/>
      <color theme="1"/>
      <name val="Georgia"/>
      <family val="1"/>
      <charset val="238"/>
    </font>
    <font>
      <sz val="11"/>
      <name val="Czcionka tekstu podstawowego"/>
      <family val="2"/>
      <charset val="238"/>
    </font>
    <font>
      <b/>
      <sz val="10"/>
      <color theme="1"/>
      <name val="Georgia"/>
      <family val="1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indexed="64"/>
      </right>
      <top/>
      <bottom style="thin">
        <color auto="1"/>
      </bottom>
      <diagonal/>
    </border>
  </borders>
  <cellStyleXfs count="1">
    <xf numFmtId="0" fontId="0" fillId="0" borderId="0"/>
  </cellStyleXfs>
  <cellXfs count="68">
    <xf numFmtId="0" fontId="0" fillId="0" borderId="0" xfId="0"/>
    <xf numFmtId="3" fontId="1" fillId="0" borderId="0" xfId="0" applyNumberFormat="1" applyFont="1" applyAlignment="1">
      <alignment horizontal="center"/>
    </xf>
    <xf numFmtId="0" fontId="1" fillId="0" borderId="0" xfId="0" applyFont="1" applyAlignme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2" fontId="2" fillId="0" borderId="7" xfId="0" applyNumberFormat="1" applyFont="1" applyBorder="1" applyAlignment="1">
      <alignment horizontal="center" vertical="center"/>
    </xf>
    <xf numFmtId="2" fontId="3" fillId="0" borderId="0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4" fillId="0" borderId="12" xfId="0" applyFont="1" applyBorder="1"/>
    <xf numFmtId="165" fontId="2" fillId="0" borderId="12" xfId="0" applyNumberFormat="1" applyFont="1" applyBorder="1" applyAlignment="1">
      <alignment horizontal="center" vertical="center"/>
    </xf>
    <xf numFmtId="0" fontId="4" fillId="0" borderId="0" xfId="0" applyFont="1"/>
    <xf numFmtId="0" fontId="4" fillId="0" borderId="13" xfId="0" applyFont="1" applyBorder="1" applyAlignment="1">
      <alignment horizontal="center"/>
    </xf>
    <xf numFmtId="0" fontId="4" fillId="0" borderId="7" xfId="0" applyFont="1" applyBorder="1"/>
    <xf numFmtId="0" fontId="2" fillId="0" borderId="0" xfId="0" applyFont="1" applyBorder="1"/>
    <xf numFmtId="0" fontId="2" fillId="0" borderId="12" xfId="0" applyFont="1" applyBorder="1" applyAlignment="1">
      <alignment horizontal="center"/>
    </xf>
    <xf numFmtId="3" fontId="2" fillId="0" borderId="12" xfId="0" applyNumberFormat="1" applyFont="1" applyBorder="1" applyAlignment="1">
      <alignment horizontal="center"/>
    </xf>
    <xf numFmtId="3" fontId="2" fillId="0" borderId="12" xfId="0" applyNumberFormat="1" applyFont="1" applyBorder="1" applyAlignment="1">
      <alignment horizontal="left" vertical="center"/>
    </xf>
    <xf numFmtId="166" fontId="2" fillId="0" borderId="12" xfId="0" applyNumberFormat="1" applyFont="1" applyBorder="1" applyAlignment="1">
      <alignment horizontal="center"/>
    </xf>
    <xf numFmtId="3" fontId="2" fillId="0" borderId="0" xfId="0" applyNumberFormat="1" applyFont="1" applyBorder="1" applyAlignment="1">
      <alignment horizontal="left" vertical="center"/>
    </xf>
    <xf numFmtId="3" fontId="2" fillId="0" borderId="12" xfId="0" applyNumberFormat="1" applyFont="1" applyBorder="1" applyAlignment="1">
      <alignment horizontal="center" vertical="center"/>
    </xf>
    <xf numFmtId="0" fontId="4" fillId="0" borderId="0" xfId="0" applyFont="1" applyBorder="1"/>
    <xf numFmtId="0" fontId="2" fillId="0" borderId="0" xfId="0" applyFont="1" applyBorder="1" applyAlignment="1">
      <alignment horizontal="center" vertical="center"/>
    </xf>
    <xf numFmtId="165" fontId="2" fillId="0" borderId="0" xfId="0" applyNumberFormat="1" applyFont="1" applyBorder="1" applyAlignment="1">
      <alignment horizontal="center" vertical="center"/>
    </xf>
    <xf numFmtId="0" fontId="0" fillId="0" borderId="0" xfId="0" applyBorder="1"/>
    <xf numFmtId="164" fontId="1" fillId="0" borderId="0" xfId="0" applyNumberFormat="1" applyFont="1" applyBorder="1" applyAlignment="1">
      <alignment horizontal="left" vertical="center"/>
    </xf>
    <xf numFmtId="164" fontId="1" fillId="0" borderId="0" xfId="0" applyNumberFormat="1" applyFont="1" applyBorder="1" applyAlignment="1">
      <alignment horizontal="center" vertical="center"/>
    </xf>
    <xf numFmtId="0" fontId="0" fillId="0" borderId="13" xfId="0" applyBorder="1"/>
    <xf numFmtId="2" fontId="1" fillId="0" borderId="0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2" fillId="0" borderId="3" xfId="0" applyFont="1" applyBorder="1" applyAlignment="1">
      <alignment horizontal="left" vertical="center"/>
    </xf>
    <xf numFmtId="164" fontId="1" fillId="0" borderId="3" xfId="0" applyNumberFormat="1" applyFont="1" applyBorder="1" applyAlignment="1">
      <alignment horizontal="left" vertical="center"/>
    </xf>
    <xf numFmtId="164" fontId="1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65" fontId="2" fillId="0" borderId="3" xfId="0" applyNumberFormat="1" applyFont="1" applyBorder="1" applyAlignment="1">
      <alignment horizontal="center" vertical="center"/>
    </xf>
    <xf numFmtId="2" fontId="2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4" fontId="0" fillId="0" borderId="0" xfId="0" applyNumberFormat="1"/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2" fillId="0" borderId="0" xfId="0" applyFont="1" applyFill="1" applyBorder="1" applyAlignment="1" applyProtection="1"/>
    <xf numFmtId="0" fontId="2" fillId="0" borderId="14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1751134</xdr:colOff>
      <xdr:row>7</xdr:row>
      <xdr:rowOff>124557</xdr:rowOff>
    </xdr:from>
    <xdr:ext cx="227883" cy="264560"/>
    <xdr:sp macro="" textlink="">
      <xdr:nvSpPr>
        <xdr:cNvPr id="2" name="pole tekstowe 1"/>
        <xdr:cNvSpPr txBox="1"/>
      </xdr:nvSpPr>
      <xdr:spPr>
        <a:xfrm>
          <a:off x="6923209" y="1391382"/>
          <a:ext cx="22788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pl-PL" sz="1100"/>
            <a:t>-</a:t>
          </a: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yrektor/Documents/Przetargi/2020/ZDP-Z-8-2020%20Nak&#322;adki/Nak&#322;adki%20przetarg/PR%20cmentarz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  "/>
      <sheetName val="obmiary"/>
    </sheetNames>
    <sheetDataSet>
      <sheetData sheetId="0"/>
      <sheetData sheetId="1">
        <row r="85">
          <cell r="J85">
            <v>48</v>
          </cell>
          <cell r="U85">
            <v>22.099999999999998</v>
          </cell>
          <cell r="W85">
            <v>65</v>
          </cell>
          <cell r="X85">
            <v>65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6:R327"/>
  <sheetViews>
    <sheetView tabSelected="1" workbookViewId="0">
      <selection activeCell="H12" sqref="H12"/>
    </sheetView>
  </sheetViews>
  <sheetFormatPr defaultRowHeight="15"/>
  <cols>
    <col min="7" max="8" width="7.28515625" customWidth="1"/>
    <col min="9" max="10" width="9.7109375" customWidth="1"/>
    <col min="11" max="11" width="35.7109375" customWidth="1"/>
    <col min="12" max="12" width="28.7109375" customWidth="1"/>
    <col min="13" max="13" width="7.7109375" customWidth="1"/>
    <col min="14" max="14" width="1.85546875" customWidth="1"/>
    <col min="15" max="15" width="9.7109375" customWidth="1"/>
    <col min="16" max="16" width="1.85546875" customWidth="1"/>
    <col min="18" max="18" width="11.85546875" bestFit="1" customWidth="1"/>
  </cols>
  <sheetData>
    <row r="6" spans="7:17">
      <c r="G6" s="63" t="s">
        <v>134</v>
      </c>
      <c r="H6" s="63"/>
      <c r="I6" s="63"/>
      <c r="J6" s="63"/>
      <c r="K6" s="63"/>
      <c r="L6" s="63"/>
      <c r="M6" s="63"/>
      <c r="N6" s="63"/>
      <c r="O6" s="63"/>
      <c r="P6" s="1"/>
      <c r="Q6" s="2"/>
    </row>
    <row r="7" spans="7:17">
      <c r="G7" s="55" t="s">
        <v>133</v>
      </c>
      <c r="H7" s="55"/>
      <c r="I7" s="56"/>
      <c r="J7" s="56"/>
      <c r="K7" s="56"/>
      <c r="L7" s="56"/>
      <c r="M7" s="56"/>
      <c r="N7" s="56"/>
      <c r="O7" s="56"/>
      <c r="P7" s="1"/>
      <c r="Q7" s="2"/>
    </row>
    <row r="8" spans="7:17">
      <c r="G8" s="55" t="s">
        <v>135</v>
      </c>
      <c r="H8" s="55"/>
      <c r="I8" s="56"/>
      <c r="J8" s="56"/>
      <c r="K8" s="56"/>
      <c r="L8" s="56"/>
      <c r="M8" s="56"/>
      <c r="N8" s="56"/>
      <c r="O8" s="56"/>
      <c r="P8" s="1"/>
      <c r="Q8" s="2"/>
    </row>
    <row r="9" spans="7:17">
      <c r="G9" s="3"/>
      <c r="H9" s="3"/>
      <c r="I9" s="4"/>
      <c r="K9" s="5">
        <v>4040</v>
      </c>
      <c r="L9" s="6">
        <f>K9+275</f>
        <v>4315</v>
      </c>
      <c r="M9" s="1">
        <f>L9-K9</f>
        <v>275</v>
      </c>
      <c r="N9" s="2" t="s">
        <v>0</v>
      </c>
      <c r="O9" s="6"/>
      <c r="P9" s="1"/>
      <c r="Q9" s="2"/>
    </row>
    <row r="10" spans="7:17">
      <c r="G10" s="57" t="s">
        <v>1</v>
      </c>
      <c r="H10" s="7" t="s">
        <v>137</v>
      </c>
      <c r="I10" s="58" t="s">
        <v>2</v>
      </c>
      <c r="J10" s="59"/>
      <c r="K10" s="59"/>
      <c r="L10" s="60"/>
      <c r="M10" s="61" t="s">
        <v>3</v>
      </c>
      <c r="N10" s="7"/>
      <c r="O10" s="62" t="s">
        <v>4</v>
      </c>
      <c r="P10" s="49"/>
      <c r="Q10" s="50"/>
    </row>
    <row r="11" spans="7:17">
      <c r="G11" s="57"/>
      <c r="H11" s="66" t="s">
        <v>138</v>
      </c>
      <c r="I11" s="51" t="s">
        <v>5</v>
      </c>
      <c r="J11" s="51"/>
      <c r="K11" s="51"/>
      <c r="L11" s="52"/>
      <c r="M11" s="61"/>
      <c r="N11" s="8"/>
      <c r="O11" s="62"/>
      <c r="P11" s="49"/>
      <c r="Q11" s="50"/>
    </row>
    <row r="12" spans="7:17">
      <c r="G12" s="9"/>
      <c r="H12" s="16"/>
      <c r="I12" s="10"/>
      <c r="J12" s="10"/>
      <c r="K12" s="10"/>
      <c r="L12" s="10"/>
      <c r="M12" s="11"/>
      <c r="N12" s="12"/>
      <c r="O12" s="13"/>
      <c r="P12" s="14"/>
      <c r="Q12" s="15"/>
    </row>
    <row r="13" spans="7:17">
      <c r="G13" s="16"/>
      <c r="H13" s="16"/>
      <c r="I13" s="53" t="s">
        <v>6</v>
      </c>
      <c r="J13" s="54"/>
      <c r="K13" s="54"/>
      <c r="L13" s="54"/>
      <c r="M13" s="16"/>
      <c r="N13" s="12"/>
      <c r="O13" s="13"/>
      <c r="P13" s="14"/>
      <c r="Q13" s="15"/>
    </row>
    <row r="14" spans="7:17">
      <c r="G14" s="16">
        <v>1</v>
      </c>
      <c r="H14" s="16"/>
      <c r="I14" s="17" t="s">
        <v>7</v>
      </c>
      <c r="J14" s="17"/>
      <c r="K14" s="17"/>
      <c r="L14" s="18"/>
      <c r="M14" s="16" t="s">
        <v>8</v>
      </c>
      <c r="N14" s="12"/>
      <c r="O14" s="13">
        <v>0.27500000000000002</v>
      </c>
      <c r="P14" s="14"/>
      <c r="Q14" s="15"/>
    </row>
    <row r="15" spans="7:17">
      <c r="G15" s="16"/>
      <c r="H15" s="16"/>
      <c r="I15" s="17"/>
      <c r="J15" s="17"/>
      <c r="K15" s="17"/>
      <c r="L15" s="18"/>
      <c r="M15" s="16"/>
      <c r="N15" s="12"/>
      <c r="O15" s="13"/>
      <c r="P15" s="14"/>
      <c r="Q15" s="15"/>
    </row>
    <row r="16" spans="7:17">
      <c r="G16" s="19">
        <v>2</v>
      </c>
      <c r="H16" s="19"/>
      <c r="I16" s="17" t="s">
        <v>9</v>
      </c>
      <c r="J16" s="17"/>
      <c r="K16" s="17"/>
      <c r="L16" s="18"/>
      <c r="M16" s="16"/>
      <c r="N16" s="12"/>
      <c r="O16" s="20"/>
      <c r="P16" s="14"/>
      <c r="Q16" s="15"/>
    </row>
    <row r="17" spans="7:17">
      <c r="G17" s="19"/>
      <c r="H17" s="19"/>
      <c r="I17" s="17" t="s">
        <v>10</v>
      </c>
      <c r="J17" s="17" t="s">
        <v>11</v>
      </c>
      <c r="K17" s="17"/>
      <c r="L17" s="18"/>
      <c r="M17" s="16" t="s">
        <v>12</v>
      </c>
      <c r="N17" s="12"/>
      <c r="O17" s="21">
        <f>275*4</f>
        <v>1100</v>
      </c>
      <c r="P17" s="14"/>
      <c r="Q17" s="15"/>
    </row>
    <row r="18" spans="7:17">
      <c r="G18" s="19" t="str">
        <f>IF(OR(I18=0,I17&gt;0),"",E18)</f>
        <v/>
      </c>
      <c r="H18" s="19"/>
      <c r="I18" s="17"/>
      <c r="J18" s="17"/>
      <c r="K18" s="17"/>
      <c r="L18" s="18"/>
      <c r="M18" s="16"/>
      <c r="N18" s="12"/>
      <c r="O18" s="21"/>
      <c r="P18" s="14"/>
      <c r="Q18" s="15"/>
    </row>
    <row r="19" spans="7:17">
      <c r="G19" s="19">
        <v>3</v>
      </c>
      <c r="H19" s="19"/>
      <c r="I19" s="17" t="s">
        <v>13</v>
      </c>
      <c r="J19" s="17"/>
      <c r="K19" s="17"/>
      <c r="L19" s="18"/>
      <c r="M19" s="16" t="s">
        <v>14</v>
      </c>
      <c r="N19" s="12"/>
      <c r="O19" s="21">
        <v>1</v>
      </c>
      <c r="P19" s="14"/>
      <c r="Q19" s="15"/>
    </row>
    <row r="20" spans="7:17">
      <c r="G20" s="19"/>
      <c r="H20" s="19"/>
      <c r="I20" s="22"/>
      <c r="J20" s="22"/>
      <c r="K20" s="22"/>
      <c r="L20" s="22"/>
      <c r="M20" s="23"/>
      <c r="N20" s="24"/>
      <c r="O20" s="20"/>
      <c r="P20" s="14"/>
      <c r="Q20" s="15"/>
    </row>
    <row r="21" spans="7:17" hidden="1">
      <c r="G21" s="19" t="str">
        <f t="shared" ref="G21:G84" si="0">IF(OR(I21=0,I20&gt;0),"",E21)</f>
        <v/>
      </c>
      <c r="H21" s="19"/>
      <c r="I21" s="25"/>
      <c r="J21" s="25"/>
      <c r="K21" s="17"/>
      <c r="L21" s="18"/>
      <c r="M21" s="16"/>
      <c r="N21" s="12"/>
      <c r="O21" s="26"/>
      <c r="P21" s="14"/>
      <c r="Q21" s="15"/>
    </row>
    <row r="22" spans="7:17" hidden="1">
      <c r="G22" s="19">
        <f t="shared" si="0"/>
        <v>0</v>
      </c>
      <c r="H22" s="19"/>
      <c r="I22" s="25" t="s">
        <v>15</v>
      </c>
      <c r="J22" s="25"/>
      <c r="K22" s="17"/>
      <c r="L22" s="18"/>
      <c r="M22" s="16" t="s">
        <v>16</v>
      </c>
      <c r="N22" s="12"/>
      <c r="O22" s="27"/>
      <c r="P22" s="14"/>
      <c r="Q22" s="15"/>
    </row>
    <row r="23" spans="7:17" hidden="1">
      <c r="G23" s="19" t="str">
        <f t="shared" si="0"/>
        <v/>
      </c>
      <c r="H23" s="19"/>
      <c r="I23" s="25" t="s">
        <v>17</v>
      </c>
      <c r="J23" s="25"/>
      <c r="K23" s="17"/>
      <c r="L23" s="28">
        <v>0</v>
      </c>
      <c r="M23" s="16"/>
      <c r="N23" s="12"/>
      <c r="O23" s="26"/>
      <c r="P23" s="14"/>
      <c r="Q23" s="15"/>
    </row>
    <row r="24" spans="7:17" hidden="1">
      <c r="G24" s="19" t="str">
        <f t="shared" si="0"/>
        <v/>
      </c>
      <c r="H24" s="19"/>
      <c r="I24" s="25"/>
      <c r="J24" s="25"/>
      <c r="K24" s="17"/>
      <c r="L24" s="18"/>
      <c r="M24" s="16"/>
      <c r="N24" s="12"/>
      <c r="O24" s="26"/>
      <c r="P24" s="14"/>
      <c r="Q24" s="15"/>
    </row>
    <row r="25" spans="7:17" hidden="1">
      <c r="G25" s="19">
        <f t="shared" si="0"/>
        <v>0</v>
      </c>
      <c r="H25" s="19"/>
      <c r="I25" s="25" t="s">
        <v>18</v>
      </c>
      <c r="J25" s="25"/>
      <c r="K25" s="17"/>
      <c r="L25" s="18"/>
      <c r="M25" s="16" t="s">
        <v>12</v>
      </c>
      <c r="N25" s="12"/>
      <c r="O25" s="27"/>
      <c r="P25" s="14"/>
      <c r="Q25" s="15"/>
    </row>
    <row r="26" spans="7:17" hidden="1">
      <c r="G26" s="19" t="str">
        <f t="shared" si="0"/>
        <v/>
      </c>
      <c r="H26" s="19"/>
      <c r="I26" s="25"/>
      <c r="J26" s="25"/>
      <c r="K26" s="17"/>
      <c r="L26" s="18"/>
      <c r="M26" s="16"/>
      <c r="N26" s="12"/>
      <c r="O26" s="26"/>
      <c r="P26" s="14"/>
      <c r="Q26" s="15"/>
    </row>
    <row r="27" spans="7:17" hidden="1">
      <c r="G27" s="19">
        <f t="shared" si="0"/>
        <v>0</v>
      </c>
      <c r="H27" s="19"/>
      <c r="I27" s="25" t="s">
        <v>19</v>
      </c>
      <c r="J27" s="25"/>
      <c r="K27" s="17"/>
      <c r="L27" s="18"/>
      <c r="M27" s="16" t="s">
        <v>20</v>
      </c>
      <c r="N27" s="12"/>
      <c r="O27" s="29"/>
      <c r="P27" s="14"/>
      <c r="Q27" s="15"/>
    </row>
    <row r="28" spans="7:17" hidden="1">
      <c r="G28" s="19" t="str">
        <f t="shared" si="0"/>
        <v/>
      </c>
      <c r="H28" s="19"/>
      <c r="I28" s="25"/>
      <c r="J28" s="25"/>
      <c r="K28" s="17"/>
      <c r="L28" s="18"/>
      <c r="M28" s="16"/>
      <c r="N28" s="12"/>
      <c r="O28" s="26"/>
      <c r="P28" s="14"/>
      <c r="Q28" s="15"/>
    </row>
    <row r="29" spans="7:17" hidden="1">
      <c r="G29" s="19">
        <f t="shared" si="0"/>
        <v>0</v>
      </c>
      <c r="H29" s="19"/>
      <c r="I29" s="25" t="s">
        <v>21</v>
      </c>
      <c r="J29" s="25"/>
      <c r="K29" s="17"/>
      <c r="L29" s="18"/>
      <c r="M29" s="16" t="s">
        <v>22</v>
      </c>
      <c r="N29" s="12"/>
      <c r="O29" s="27"/>
      <c r="P29" s="14"/>
      <c r="Q29" s="15"/>
    </row>
    <row r="30" spans="7:17" hidden="1">
      <c r="G30" s="19" t="str">
        <f t="shared" si="0"/>
        <v/>
      </c>
      <c r="H30" s="19"/>
      <c r="I30" s="25"/>
      <c r="J30" s="25"/>
      <c r="K30" s="17"/>
      <c r="L30" s="18"/>
      <c r="M30" s="16"/>
      <c r="N30" s="12"/>
      <c r="O30" s="27"/>
      <c r="P30" s="14"/>
      <c r="Q30" s="15"/>
    </row>
    <row r="31" spans="7:17" hidden="1">
      <c r="G31" s="19">
        <f t="shared" si="0"/>
        <v>0</v>
      </c>
      <c r="H31" s="19"/>
      <c r="I31" s="25" t="s">
        <v>23</v>
      </c>
      <c r="J31" s="25"/>
      <c r="K31" s="17"/>
      <c r="L31" s="18"/>
      <c r="M31" s="16" t="s">
        <v>22</v>
      </c>
      <c r="N31" s="12"/>
      <c r="O31" s="27"/>
      <c r="P31" s="14"/>
      <c r="Q31" s="15"/>
    </row>
    <row r="32" spans="7:17" hidden="1">
      <c r="G32" s="19" t="str">
        <f t="shared" si="0"/>
        <v/>
      </c>
      <c r="H32" s="19"/>
      <c r="I32" s="25"/>
      <c r="J32" s="25"/>
      <c r="K32" s="17"/>
      <c r="L32" s="18"/>
      <c r="M32" s="16"/>
      <c r="N32" s="12"/>
      <c r="O32" s="26"/>
      <c r="P32" s="14"/>
      <c r="Q32" s="15"/>
    </row>
    <row r="33" spans="7:17" hidden="1">
      <c r="G33" s="19">
        <f t="shared" si="0"/>
        <v>0</v>
      </c>
      <c r="H33" s="19"/>
      <c r="I33" s="25" t="s">
        <v>24</v>
      </c>
      <c r="J33" s="25"/>
      <c r="K33" s="17"/>
      <c r="L33" s="18"/>
      <c r="M33" s="16" t="s">
        <v>16</v>
      </c>
      <c r="N33" s="12"/>
      <c r="O33" s="26"/>
      <c r="P33" s="14"/>
      <c r="Q33" s="15"/>
    </row>
    <row r="34" spans="7:17" hidden="1">
      <c r="G34" s="19" t="str">
        <f t="shared" si="0"/>
        <v/>
      </c>
      <c r="H34" s="19"/>
      <c r="I34" s="25"/>
      <c r="J34" s="25"/>
      <c r="K34" s="17"/>
      <c r="L34" s="18"/>
      <c r="M34" s="16"/>
      <c r="N34" s="12"/>
      <c r="O34" s="26"/>
      <c r="P34" s="14"/>
      <c r="Q34" s="15"/>
    </row>
    <row r="35" spans="7:17" hidden="1">
      <c r="G35" s="19">
        <f t="shared" si="0"/>
        <v>0</v>
      </c>
      <c r="H35" s="19"/>
      <c r="I35" s="25" t="s">
        <v>25</v>
      </c>
      <c r="J35" s="25"/>
      <c r="K35" s="17"/>
      <c r="L35" s="18"/>
      <c r="M35" s="16"/>
      <c r="N35" s="12"/>
      <c r="O35" s="26"/>
      <c r="P35" s="14"/>
      <c r="Q35" s="15"/>
    </row>
    <row r="36" spans="7:17" hidden="1">
      <c r="G36" s="19" t="str">
        <f t="shared" si="0"/>
        <v/>
      </c>
      <c r="H36" s="19"/>
      <c r="I36" s="25" t="s">
        <v>26</v>
      </c>
      <c r="J36" s="25"/>
      <c r="K36" s="17"/>
      <c r="L36" s="18"/>
      <c r="M36" s="16" t="s">
        <v>22</v>
      </c>
      <c r="N36" s="12"/>
      <c r="O36" s="26"/>
      <c r="P36" s="14"/>
      <c r="Q36" s="15"/>
    </row>
    <row r="37" spans="7:17" hidden="1">
      <c r="G37" s="19" t="str">
        <f t="shared" si="0"/>
        <v/>
      </c>
      <c r="H37" s="19"/>
      <c r="I37" s="25"/>
      <c r="J37" s="25"/>
      <c r="K37" s="17"/>
      <c r="L37" s="18"/>
      <c r="M37" s="16"/>
      <c r="N37" s="12"/>
      <c r="O37" s="26"/>
      <c r="P37" s="14"/>
      <c r="Q37" s="15"/>
    </row>
    <row r="38" spans="7:17" hidden="1">
      <c r="G38" s="19">
        <f t="shared" si="0"/>
        <v>0</v>
      </c>
      <c r="H38" s="19"/>
      <c r="I38" s="17" t="s">
        <v>27</v>
      </c>
      <c r="J38" s="17"/>
      <c r="K38" s="17"/>
      <c r="L38" s="18"/>
      <c r="M38" s="16" t="s">
        <v>16</v>
      </c>
      <c r="N38" s="12"/>
      <c r="O38" s="21"/>
      <c r="P38" s="14"/>
      <c r="Q38" s="15"/>
    </row>
    <row r="39" spans="7:17" hidden="1">
      <c r="G39" s="19" t="str">
        <f t="shared" si="0"/>
        <v/>
      </c>
      <c r="H39" s="19"/>
      <c r="I39" s="17"/>
      <c r="J39" s="17"/>
      <c r="K39" s="17"/>
      <c r="L39" s="18"/>
      <c r="M39" s="16"/>
      <c r="N39" s="12"/>
      <c r="O39" s="21"/>
      <c r="P39" s="14"/>
      <c r="Q39" s="15"/>
    </row>
    <row r="40" spans="7:17" hidden="1">
      <c r="G40" s="19">
        <f t="shared" si="0"/>
        <v>0</v>
      </c>
      <c r="H40" s="19"/>
      <c r="I40" s="17" t="s">
        <v>28</v>
      </c>
      <c r="J40" s="17"/>
      <c r="K40" s="17"/>
      <c r="L40" s="18"/>
      <c r="M40" s="16" t="s">
        <v>16</v>
      </c>
      <c r="N40" s="12"/>
      <c r="O40" s="21"/>
      <c r="P40" s="14"/>
      <c r="Q40" s="15"/>
    </row>
    <row r="41" spans="7:17" hidden="1">
      <c r="G41" s="19" t="str">
        <f t="shared" si="0"/>
        <v/>
      </c>
      <c r="H41" s="19"/>
      <c r="I41" s="17"/>
      <c r="J41" s="17"/>
      <c r="K41" s="17"/>
      <c r="L41" s="18"/>
      <c r="M41" s="16"/>
      <c r="N41" s="12"/>
      <c r="O41" s="21"/>
      <c r="P41" s="14"/>
      <c r="Q41" s="15"/>
    </row>
    <row r="42" spans="7:17" hidden="1">
      <c r="G42" s="19">
        <f t="shared" si="0"/>
        <v>0</v>
      </c>
      <c r="H42" s="19"/>
      <c r="I42" s="17" t="s">
        <v>29</v>
      </c>
      <c r="J42" s="17"/>
      <c r="K42" s="17"/>
      <c r="L42" s="18"/>
      <c r="M42" s="16" t="s">
        <v>12</v>
      </c>
      <c r="N42" s="12"/>
      <c r="O42" s="21"/>
      <c r="P42" s="14"/>
      <c r="Q42" s="15"/>
    </row>
    <row r="43" spans="7:17" hidden="1">
      <c r="G43" s="19" t="str">
        <f t="shared" si="0"/>
        <v/>
      </c>
      <c r="H43" s="19"/>
      <c r="I43" s="17"/>
      <c r="J43" s="17"/>
      <c r="K43" s="17"/>
      <c r="L43" s="18"/>
      <c r="M43" s="16"/>
      <c r="N43" s="12"/>
      <c r="O43" s="21"/>
      <c r="P43" s="14"/>
      <c r="Q43" s="15"/>
    </row>
    <row r="44" spans="7:17" hidden="1">
      <c r="G44" s="19">
        <f t="shared" si="0"/>
        <v>0</v>
      </c>
      <c r="H44" s="19"/>
      <c r="I44" s="17" t="s">
        <v>30</v>
      </c>
      <c r="J44" s="17"/>
      <c r="K44" s="17"/>
      <c r="L44" s="18"/>
      <c r="M44" s="16" t="s">
        <v>12</v>
      </c>
      <c r="N44" s="12"/>
      <c r="O44" s="21"/>
      <c r="P44" s="14"/>
      <c r="Q44" s="15"/>
    </row>
    <row r="45" spans="7:17" hidden="1">
      <c r="G45" s="19" t="str">
        <f t="shared" si="0"/>
        <v/>
      </c>
      <c r="H45" s="19"/>
      <c r="I45" s="17"/>
      <c r="J45" s="17"/>
      <c r="K45" s="17"/>
      <c r="L45" s="18"/>
      <c r="M45" s="16"/>
      <c r="N45" s="12"/>
      <c r="O45" s="21"/>
      <c r="P45" s="14"/>
      <c r="Q45" s="15"/>
    </row>
    <row r="46" spans="7:17" hidden="1">
      <c r="G46" s="19">
        <f t="shared" si="0"/>
        <v>0</v>
      </c>
      <c r="H46" s="19"/>
      <c r="I46" s="17" t="s">
        <v>31</v>
      </c>
      <c r="J46" s="17"/>
      <c r="K46" s="17"/>
      <c r="L46" s="18"/>
      <c r="M46" s="16" t="s">
        <v>16</v>
      </c>
      <c r="N46" s="12"/>
      <c r="O46" s="21"/>
      <c r="P46" s="14"/>
      <c r="Q46" s="15"/>
    </row>
    <row r="47" spans="7:17" hidden="1">
      <c r="G47" s="19" t="str">
        <f t="shared" si="0"/>
        <v/>
      </c>
      <c r="H47" s="19"/>
      <c r="I47" s="17"/>
      <c r="J47" s="17"/>
      <c r="K47" s="17"/>
      <c r="L47" s="18"/>
      <c r="M47" s="16"/>
      <c r="N47" s="12"/>
      <c r="O47" s="21"/>
      <c r="P47" s="14"/>
      <c r="Q47" s="15"/>
    </row>
    <row r="48" spans="7:17" hidden="1">
      <c r="G48" s="19">
        <f t="shared" si="0"/>
        <v>0</v>
      </c>
      <c r="H48" s="19"/>
      <c r="I48" s="17" t="s">
        <v>32</v>
      </c>
      <c r="J48" s="30"/>
      <c r="K48" s="17"/>
      <c r="L48" s="18"/>
      <c r="M48" s="16" t="s">
        <v>22</v>
      </c>
      <c r="N48" s="12"/>
      <c r="O48" s="31"/>
      <c r="P48" s="14"/>
      <c r="Q48" s="15"/>
    </row>
    <row r="49" spans="7:17" hidden="1">
      <c r="G49" s="19" t="str">
        <f t="shared" si="0"/>
        <v/>
      </c>
      <c r="H49" s="19"/>
      <c r="I49" s="17"/>
      <c r="J49" s="17"/>
      <c r="K49" s="17"/>
      <c r="L49" s="18"/>
      <c r="M49" s="16"/>
      <c r="N49" s="12"/>
      <c r="O49" s="21"/>
      <c r="P49" s="14"/>
      <c r="Q49" s="15"/>
    </row>
    <row r="50" spans="7:17" hidden="1">
      <c r="G50" s="19">
        <f t="shared" si="0"/>
        <v>0</v>
      </c>
      <c r="H50" s="19"/>
      <c r="I50" s="17" t="s">
        <v>33</v>
      </c>
      <c r="J50" s="17"/>
      <c r="K50" s="17"/>
      <c r="L50" s="18"/>
      <c r="M50" s="16"/>
      <c r="N50" s="12"/>
      <c r="O50" s="21"/>
      <c r="P50" s="14"/>
      <c r="Q50" s="15"/>
    </row>
    <row r="51" spans="7:17" hidden="1">
      <c r="G51" s="19" t="str">
        <f t="shared" si="0"/>
        <v/>
      </c>
      <c r="H51" s="19"/>
      <c r="I51" s="17" t="s">
        <v>34</v>
      </c>
      <c r="J51" s="17"/>
      <c r="K51" s="17"/>
      <c r="L51" s="18"/>
      <c r="M51" s="16" t="s">
        <v>35</v>
      </c>
      <c r="N51" s="12"/>
      <c r="O51" s="21"/>
      <c r="P51" s="14"/>
      <c r="Q51" s="15"/>
    </row>
    <row r="52" spans="7:17" hidden="1">
      <c r="G52" s="19" t="str">
        <f t="shared" si="0"/>
        <v/>
      </c>
      <c r="H52" s="19"/>
      <c r="I52" s="17"/>
      <c r="J52" s="17"/>
      <c r="K52" s="17"/>
      <c r="L52" s="18"/>
      <c r="M52" s="16"/>
      <c r="N52" s="12"/>
      <c r="O52" s="21"/>
      <c r="P52" s="14"/>
      <c r="Q52" s="15"/>
    </row>
    <row r="53" spans="7:17" hidden="1">
      <c r="G53" s="19">
        <f t="shared" si="0"/>
        <v>0</v>
      </c>
      <c r="H53" s="19"/>
      <c r="I53" s="17" t="s">
        <v>36</v>
      </c>
      <c r="J53" s="17"/>
      <c r="K53" s="17"/>
      <c r="L53" s="18"/>
      <c r="M53" s="16" t="s">
        <v>12</v>
      </c>
      <c r="N53" s="12"/>
      <c r="O53" s="21"/>
      <c r="P53" s="14"/>
      <c r="Q53" s="15"/>
    </row>
    <row r="54" spans="7:17" hidden="1">
      <c r="G54" s="19" t="str">
        <f t="shared" si="0"/>
        <v/>
      </c>
      <c r="H54" s="19"/>
      <c r="I54" s="17"/>
      <c r="J54" s="17"/>
      <c r="K54" s="17"/>
      <c r="L54" s="18"/>
      <c r="M54" s="16"/>
      <c r="N54" s="12"/>
      <c r="O54" s="21"/>
      <c r="P54" s="14"/>
      <c r="Q54" s="15"/>
    </row>
    <row r="55" spans="7:17" hidden="1">
      <c r="G55" s="19">
        <f t="shared" si="0"/>
        <v>0</v>
      </c>
      <c r="H55" s="19"/>
      <c r="I55" s="17" t="s">
        <v>37</v>
      </c>
      <c r="J55" s="17"/>
      <c r="K55" s="17"/>
      <c r="L55" s="18"/>
      <c r="M55" s="16" t="s">
        <v>12</v>
      </c>
      <c r="N55" s="12"/>
      <c r="O55" s="21"/>
      <c r="P55" s="14"/>
      <c r="Q55" s="15"/>
    </row>
    <row r="56" spans="7:17" hidden="1">
      <c r="G56" s="19" t="str">
        <f t="shared" si="0"/>
        <v/>
      </c>
      <c r="H56" s="19"/>
      <c r="I56" s="17"/>
      <c r="J56" s="17"/>
      <c r="K56" s="17"/>
      <c r="L56" s="18"/>
      <c r="M56" s="16"/>
      <c r="N56" s="12"/>
      <c r="O56" s="21"/>
      <c r="P56" s="14"/>
      <c r="Q56" s="15"/>
    </row>
    <row r="57" spans="7:17" hidden="1">
      <c r="G57" s="19">
        <f t="shared" si="0"/>
        <v>0</v>
      </c>
      <c r="H57" s="19"/>
      <c r="I57" s="17" t="s">
        <v>38</v>
      </c>
      <c r="J57" s="17"/>
      <c r="K57" s="17"/>
      <c r="L57" s="18"/>
      <c r="M57" s="16" t="s">
        <v>22</v>
      </c>
      <c r="N57" s="12"/>
      <c r="O57" s="21"/>
      <c r="P57" s="14"/>
      <c r="Q57" s="15"/>
    </row>
    <row r="58" spans="7:17" hidden="1">
      <c r="G58" s="19" t="str">
        <f t="shared" si="0"/>
        <v/>
      </c>
      <c r="H58" s="19"/>
      <c r="I58" s="17"/>
      <c r="J58" s="17"/>
      <c r="K58" s="17"/>
      <c r="L58" s="18"/>
      <c r="M58" s="16"/>
      <c r="N58" s="12"/>
      <c r="O58" s="21"/>
      <c r="P58" s="14"/>
      <c r="Q58" s="15"/>
    </row>
    <row r="59" spans="7:17" hidden="1">
      <c r="G59" s="19">
        <f t="shared" si="0"/>
        <v>0</v>
      </c>
      <c r="H59" s="19"/>
      <c r="I59" s="17" t="s">
        <v>39</v>
      </c>
      <c r="J59" s="17"/>
      <c r="K59" s="17"/>
      <c r="L59" s="18"/>
      <c r="M59" s="16" t="s">
        <v>16</v>
      </c>
      <c r="N59" s="12"/>
      <c r="O59" s="21"/>
      <c r="P59" s="14"/>
      <c r="Q59" s="15"/>
    </row>
    <row r="60" spans="7:17" hidden="1">
      <c r="G60" s="19" t="str">
        <f t="shared" si="0"/>
        <v/>
      </c>
      <c r="H60" s="19"/>
      <c r="I60" s="17"/>
      <c r="J60" s="17"/>
      <c r="K60" s="17"/>
      <c r="L60" s="18"/>
      <c r="M60" s="16"/>
      <c r="N60" s="12"/>
      <c r="O60" s="21"/>
      <c r="P60" s="14"/>
      <c r="Q60" s="15"/>
    </row>
    <row r="61" spans="7:17" hidden="1">
      <c r="G61" s="19">
        <f t="shared" si="0"/>
        <v>0</v>
      </c>
      <c r="H61" s="19"/>
      <c r="I61" s="17" t="s">
        <v>40</v>
      </c>
      <c r="J61" s="17"/>
      <c r="K61" s="17"/>
      <c r="L61" s="18"/>
      <c r="M61" s="16" t="s">
        <v>35</v>
      </c>
      <c r="N61" s="12"/>
      <c r="O61" s="21"/>
      <c r="P61" s="14"/>
      <c r="Q61" s="15"/>
    </row>
    <row r="62" spans="7:17" hidden="1">
      <c r="G62" s="19" t="str">
        <f t="shared" si="0"/>
        <v/>
      </c>
      <c r="H62" s="19"/>
      <c r="I62" s="17"/>
      <c r="J62" s="17"/>
      <c r="K62" s="17"/>
      <c r="L62" s="18"/>
      <c r="M62" s="16"/>
      <c r="N62" s="12"/>
      <c r="O62" s="21"/>
      <c r="P62" s="14"/>
      <c r="Q62" s="15"/>
    </row>
    <row r="63" spans="7:17" hidden="1">
      <c r="G63" s="19">
        <f t="shared" si="0"/>
        <v>0</v>
      </c>
      <c r="H63" s="19"/>
      <c r="I63" s="17" t="s">
        <v>28</v>
      </c>
      <c r="J63" s="17"/>
      <c r="K63" s="17"/>
      <c r="L63" s="18"/>
      <c r="M63" s="16" t="s">
        <v>16</v>
      </c>
      <c r="N63" s="12"/>
      <c r="O63" s="21"/>
      <c r="P63" s="14"/>
      <c r="Q63" s="15"/>
    </row>
    <row r="64" spans="7:17" hidden="1">
      <c r="G64" s="19" t="str">
        <f t="shared" si="0"/>
        <v/>
      </c>
      <c r="H64" s="19"/>
      <c r="I64" s="32"/>
      <c r="J64" s="32"/>
      <c r="K64" s="32"/>
      <c r="L64" s="20"/>
      <c r="M64" s="23"/>
      <c r="N64" s="24"/>
      <c r="O64" s="20"/>
      <c r="P64" s="14"/>
      <c r="Q64" s="15"/>
    </row>
    <row r="65" spans="7:17" hidden="1">
      <c r="G65" s="19">
        <f t="shared" si="0"/>
        <v>0</v>
      </c>
      <c r="H65" s="19"/>
      <c r="I65" s="17" t="s">
        <v>27</v>
      </c>
      <c r="J65" s="17"/>
      <c r="K65" s="17"/>
      <c r="L65" s="18"/>
      <c r="M65" s="16" t="s">
        <v>16</v>
      </c>
      <c r="N65" s="12"/>
      <c r="O65" s="21"/>
      <c r="P65" s="14"/>
      <c r="Q65" s="15"/>
    </row>
    <row r="66" spans="7:17" hidden="1">
      <c r="G66" s="19" t="str">
        <f t="shared" si="0"/>
        <v/>
      </c>
      <c r="H66" s="19"/>
      <c r="I66" s="17"/>
      <c r="J66" s="17"/>
      <c r="K66" s="17"/>
      <c r="L66" s="18"/>
      <c r="M66" s="16"/>
      <c r="N66" s="12"/>
      <c r="O66" s="21"/>
      <c r="P66" s="14"/>
      <c r="Q66" s="15"/>
    </row>
    <row r="67" spans="7:17" hidden="1">
      <c r="G67" s="19">
        <f t="shared" si="0"/>
        <v>0</v>
      </c>
      <c r="H67" s="19"/>
      <c r="I67" s="17" t="s">
        <v>41</v>
      </c>
      <c r="J67" s="17"/>
      <c r="K67" s="17"/>
      <c r="L67" s="18"/>
      <c r="M67" s="16" t="s">
        <v>16</v>
      </c>
      <c r="N67" s="12"/>
      <c r="O67" s="21"/>
      <c r="P67" s="14"/>
      <c r="Q67" s="15"/>
    </row>
    <row r="68" spans="7:17" hidden="1">
      <c r="G68" s="19" t="str">
        <f t="shared" si="0"/>
        <v/>
      </c>
      <c r="H68" s="19"/>
      <c r="I68" s="17"/>
      <c r="J68" s="17"/>
      <c r="K68" s="17"/>
      <c r="L68" s="18"/>
      <c r="M68" s="16"/>
      <c r="N68" s="12"/>
      <c r="O68" s="21"/>
      <c r="P68" s="14"/>
      <c r="Q68" s="15"/>
    </row>
    <row r="69" spans="7:17" hidden="1">
      <c r="G69" s="19">
        <f t="shared" si="0"/>
        <v>0</v>
      </c>
      <c r="H69" s="19"/>
      <c r="I69" s="17" t="s">
        <v>42</v>
      </c>
      <c r="J69" s="17"/>
      <c r="K69" s="17"/>
      <c r="L69" s="18"/>
      <c r="M69" s="16" t="s">
        <v>12</v>
      </c>
      <c r="N69" s="12"/>
      <c r="O69" s="21"/>
      <c r="P69" s="14"/>
      <c r="Q69" s="15"/>
    </row>
    <row r="70" spans="7:17" hidden="1">
      <c r="G70" s="19" t="str">
        <f t="shared" si="0"/>
        <v/>
      </c>
      <c r="H70" s="19"/>
      <c r="I70" s="17"/>
      <c r="J70" s="17"/>
      <c r="K70" s="17"/>
      <c r="L70" s="18"/>
      <c r="M70" s="16"/>
      <c r="N70" s="12"/>
      <c r="O70" s="21"/>
      <c r="P70" s="14"/>
      <c r="Q70" s="15"/>
    </row>
    <row r="71" spans="7:17" hidden="1">
      <c r="G71" s="19">
        <f t="shared" si="0"/>
        <v>0</v>
      </c>
      <c r="H71" s="19"/>
      <c r="I71" s="17" t="s">
        <v>43</v>
      </c>
      <c r="J71" s="17"/>
      <c r="K71" s="17"/>
      <c r="L71" s="18"/>
      <c r="M71" s="16" t="s">
        <v>12</v>
      </c>
      <c r="N71" s="12"/>
      <c r="O71" s="21"/>
      <c r="P71" s="14"/>
      <c r="Q71" s="15"/>
    </row>
    <row r="72" spans="7:17" hidden="1">
      <c r="G72" s="19" t="str">
        <f t="shared" si="0"/>
        <v/>
      </c>
      <c r="H72" s="19"/>
      <c r="I72" s="17"/>
      <c r="J72" s="17"/>
      <c r="K72" s="17"/>
      <c r="L72" s="18"/>
      <c r="M72" s="16"/>
      <c r="N72" s="12"/>
      <c r="O72" s="21"/>
      <c r="P72" s="14"/>
      <c r="Q72" s="15"/>
    </row>
    <row r="73" spans="7:17" hidden="1">
      <c r="G73" s="19">
        <f t="shared" si="0"/>
        <v>0</v>
      </c>
      <c r="H73" s="19"/>
      <c r="I73" s="17" t="s">
        <v>30</v>
      </c>
      <c r="J73" s="17"/>
      <c r="K73" s="17"/>
      <c r="L73" s="18"/>
      <c r="M73" s="16" t="s">
        <v>12</v>
      </c>
      <c r="N73" s="12"/>
      <c r="O73" s="21"/>
      <c r="P73" s="14"/>
      <c r="Q73" s="15"/>
    </row>
    <row r="74" spans="7:17" hidden="1">
      <c r="G74" s="19" t="str">
        <f t="shared" si="0"/>
        <v/>
      </c>
      <c r="H74" s="19"/>
      <c r="I74" s="17"/>
      <c r="J74" s="17"/>
      <c r="K74" s="17"/>
      <c r="L74" s="18"/>
      <c r="M74" s="16"/>
      <c r="N74" s="12"/>
      <c r="O74" s="21"/>
      <c r="P74" s="14"/>
      <c r="Q74" s="15"/>
    </row>
    <row r="75" spans="7:17" hidden="1">
      <c r="G75" s="19">
        <f t="shared" si="0"/>
        <v>0</v>
      </c>
      <c r="H75" s="19"/>
      <c r="I75" s="17" t="s">
        <v>44</v>
      </c>
      <c r="J75" s="17"/>
      <c r="K75" s="17"/>
      <c r="L75" s="18"/>
      <c r="M75" s="16" t="s">
        <v>12</v>
      </c>
      <c r="N75" s="12"/>
      <c r="O75" s="21"/>
      <c r="P75" s="14"/>
      <c r="Q75" s="15"/>
    </row>
    <row r="76" spans="7:17" hidden="1">
      <c r="G76" s="19" t="str">
        <f t="shared" si="0"/>
        <v/>
      </c>
      <c r="H76" s="19"/>
      <c r="I76" s="17"/>
      <c r="J76" s="17"/>
      <c r="K76" s="17"/>
      <c r="L76" s="18"/>
      <c r="M76" s="16"/>
      <c r="N76" s="12"/>
      <c r="O76" s="21"/>
      <c r="P76" s="14"/>
      <c r="Q76" s="15"/>
    </row>
    <row r="77" spans="7:17" hidden="1">
      <c r="G77" s="19">
        <f t="shared" si="0"/>
        <v>0</v>
      </c>
      <c r="H77" s="19"/>
      <c r="I77" s="17" t="s">
        <v>45</v>
      </c>
      <c r="J77" s="17"/>
      <c r="K77" s="17"/>
      <c r="L77" s="18"/>
      <c r="M77" s="16"/>
      <c r="N77" s="12"/>
      <c r="O77" s="21"/>
      <c r="P77" s="14"/>
      <c r="Q77" s="15"/>
    </row>
    <row r="78" spans="7:17" hidden="1">
      <c r="G78" s="19" t="str">
        <f t="shared" si="0"/>
        <v/>
      </c>
      <c r="H78" s="19"/>
      <c r="I78" s="17" t="s">
        <v>46</v>
      </c>
      <c r="J78" s="17"/>
      <c r="K78" s="17"/>
      <c r="L78" s="18"/>
      <c r="M78" s="16" t="s">
        <v>12</v>
      </c>
      <c r="N78" s="12"/>
      <c r="O78" s="21"/>
      <c r="P78" s="14"/>
      <c r="Q78" s="15"/>
    </row>
    <row r="79" spans="7:17" hidden="1">
      <c r="G79" s="19" t="str">
        <f t="shared" si="0"/>
        <v/>
      </c>
      <c r="H79" s="19"/>
      <c r="I79" s="17"/>
      <c r="J79" s="17"/>
      <c r="K79" s="17"/>
      <c r="L79" s="18"/>
      <c r="M79" s="16"/>
      <c r="N79" s="12"/>
      <c r="O79" s="21"/>
      <c r="P79" s="14"/>
      <c r="Q79" s="15"/>
    </row>
    <row r="80" spans="7:17" hidden="1">
      <c r="G80" s="19">
        <f t="shared" si="0"/>
        <v>0</v>
      </c>
      <c r="H80" s="19"/>
      <c r="I80" s="17" t="s">
        <v>47</v>
      </c>
      <c r="J80" s="17"/>
      <c r="K80" s="17"/>
      <c r="L80" s="18"/>
      <c r="M80" s="16" t="s">
        <v>12</v>
      </c>
      <c r="N80" s="12"/>
      <c r="O80" s="21"/>
      <c r="P80" s="14"/>
      <c r="Q80" s="15"/>
    </row>
    <row r="81" spans="7:17" hidden="1">
      <c r="G81" s="19" t="str">
        <f t="shared" si="0"/>
        <v/>
      </c>
      <c r="H81" s="19"/>
      <c r="I81" s="17"/>
      <c r="J81" s="17"/>
      <c r="K81" s="17"/>
      <c r="L81" s="18"/>
      <c r="M81" s="16"/>
      <c r="N81" s="12"/>
      <c r="O81" s="21"/>
      <c r="P81" s="14"/>
      <c r="Q81" s="15"/>
    </row>
    <row r="82" spans="7:17" hidden="1">
      <c r="G82" s="19">
        <f t="shared" si="0"/>
        <v>0</v>
      </c>
      <c r="H82" s="19"/>
      <c r="I82" s="17" t="s">
        <v>48</v>
      </c>
      <c r="J82" s="17"/>
      <c r="K82" s="17"/>
      <c r="L82" s="18"/>
      <c r="M82" s="16" t="s">
        <v>35</v>
      </c>
      <c r="N82" s="12"/>
      <c r="O82" s="21"/>
      <c r="P82" s="14"/>
      <c r="Q82" s="15"/>
    </row>
    <row r="83" spans="7:17" hidden="1">
      <c r="G83" s="19" t="str">
        <f t="shared" si="0"/>
        <v/>
      </c>
      <c r="H83" s="19"/>
      <c r="I83" s="17"/>
      <c r="J83" s="17"/>
      <c r="K83" s="17"/>
      <c r="L83" s="18"/>
      <c r="M83" s="16"/>
      <c r="N83" s="12"/>
      <c r="O83" s="21"/>
      <c r="P83" s="14"/>
      <c r="Q83" s="15"/>
    </row>
    <row r="84" spans="7:17" hidden="1">
      <c r="G84" s="19">
        <f t="shared" si="0"/>
        <v>0</v>
      </c>
      <c r="H84" s="19"/>
      <c r="I84" s="17" t="s">
        <v>49</v>
      </c>
      <c r="J84" s="17"/>
      <c r="K84" s="17"/>
      <c r="L84" s="18"/>
      <c r="M84" s="16" t="s">
        <v>16</v>
      </c>
      <c r="N84" s="12"/>
      <c r="O84" s="21"/>
      <c r="P84" s="14"/>
      <c r="Q84" s="15"/>
    </row>
    <row r="85" spans="7:17" hidden="1">
      <c r="G85" s="19" t="str">
        <f t="shared" ref="G85:G148" si="1">IF(OR(I85=0,I84&gt;0),"",E85)</f>
        <v/>
      </c>
      <c r="H85" s="19"/>
      <c r="I85" s="32"/>
      <c r="J85" s="32"/>
      <c r="K85" s="32"/>
      <c r="L85" s="20"/>
      <c r="M85" s="23"/>
      <c r="N85" s="24"/>
      <c r="O85" s="20"/>
      <c r="P85" s="14"/>
      <c r="Q85" s="15"/>
    </row>
    <row r="86" spans="7:17" hidden="1">
      <c r="G86" s="19">
        <f t="shared" si="1"/>
        <v>0</v>
      </c>
      <c r="H86" s="19"/>
      <c r="I86" s="17" t="s">
        <v>50</v>
      </c>
      <c r="J86" s="17"/>
      <c r="K86" s="17"/>
      <c r="L86" s="18"/>
      <c r="M86" s="16" t="s">
        <v>16</v>
      </c>
      <c r="N86" s="12"/>
      <c r="O86" s="21"/>
      <c r="P86" s="14"/>
      <c r="Q86" s="15"/>
    </row>
    <row r="87" spans="7:17" hidden="1">
      <c r="G87" s="19" t="str">
        <f t="shared" si="1"/>
        <v/>
      </c>
      <c r="H87" s="19"/>
      <c r="I87" s="17"/>
      <c r="J87" s="17"/>
      <c r="K87" s="17"/>
      <c r="L87" s="18"/>
      <c r="M87" s="16"/>
      <c r="N87" s="12"/>
      <c r="O87" s="21"/>
      <c r="P87" s="14"/>
      <c r="Q87" s="15"/>
    </row>
    <row r="88" spans="7:17" hidden="1">
      <c r="G88" s="19">
        <f t="shared" si="1"/>
        <v>0</v>
      </c>
      <c r="H88" s="19"/>
      <c r="I88" s="17" t="s">
        <v>51</v>
      </c>
      <c r="J88" s="17"/>
      <c r="K88" s="17"/>
      <c r="L88" s="18"/>
      <c r="M88" s="16" t="s">
        <v>12</v>
      </c>
      <c r="N88" s="12"/>
      <c r="O88" s="21"/>
      <c r="P88" s="14"/>
      <c r="Q88" s="15"/>
    </row>
    <row r="89" spans="7:17" hidden="1">
      <c r="G89" s="19" t="str">
        <f t="shared" si="1"/>
        <v/>
      </c>
      <c r="H89" s="19"/>
      <c r="I89" s="17"/>
      <c r="J89" s="17"/>
      <c r="K89" s="17"/>
      <c r="L89" s="18"/>
      <c r="M89" s="16"/>
      <c r="N89" s="12"/>
      <c r="O89" s="21"/>
      <c r="P89" s="14"/>
      <c r="Q89" s="15"/>
    </row>
    <row r="90" spans="7:17" hidden="1">
      <c r="G90" s="19">
        <f t="shared" si="1"/>
        <v>0</v>
      </c>
      <c r="H90" s="19"/>
      <c r="I90" s="17" t="s">
        <v>52</v>
      </c>
      <c r="J90" s="17"/>
      <c r="K90" s="17"/>
      <c r="L90" s="18"/>
      <c r="M90" s="16" t="s">
        <v>12</v>
      </c>
      <c r="N90" s="12"/>
      <c r="O90" s="21"/>
      <c r="P90" s="14"/>
      <c r="Q90" s="15"/>
    </row>
    <row r="91" spans="7:17" hidden="1">
      <c r="G91" s="19" t="str">
        <f t="shared" si="1"/>
        <v/>
      </c>
      <c r="H91" s="19"/>
      <c r="I91" s="17"/>
      <c r="J91" s="17"/>
      <c r="K91" s="17"/>
      <c r="L91" s="18"/>
      <c r="M91" s="16"/>
      <c r="N91" s="12"/>
      <c r="O91" s="21"/>
      <c r="P91" s="14"/>
      <c r="Q91" s="15"/>
    </row>
    <row r="92" spans="7:17" hidden="1">
      <c r="G92" s="19">
        <f t="shared" si="1"/>
        <v>0</v>
      </c>
      <c r="H92" s="19"/>
      <c r="I92" s="25" t="s">
        <v>53</v>
      </c>
      <c r="J92" s="17"/>
      <c r="K92" s="17"/>
      <c r="L92" s="18"/>
      <c r="M92" s="16" t="s">
        <v>12</v>
      </c>
      <c r="N92" s="12"/>
      <c r="O92" s="21"/>
      <c r="P92" s="14"/>
      <c r="Q92" s="15"/>
    </row>
    <row r="93" spans="7:17" hidden="1">
      <c r="G93" s="19" t="str">
        <f t="shared" si="1"/>
        <v/>
      </c>
      <c r="H93" s="19"/>
      <c r="I93" s="17"/>
      <c r="J93" s="17"/>
      <c r="K93" s="17"/>
      <c r="L93" s="18"/>
      <c r="M93" s="16"/>
      <c r="N93" s="12"/>
      <c r="O93" s="21"/>
      <c r="P93" s="14"/>
      <c r="Q93" s="15"/>
    </row>
    <row r="94" spans="7:17" hidden="1">
      <c r="G94" s="19">
        <f t="shared" si="1"/>
        <v>0</v>
      </c>
      <c r="H94" s="19"/>
      <c r="I94" s="17" t="s">
        <v>54</v>
      </c>
      <c r="J94" s="17"/>
      <c r="K94" s="17"/>
      <c r="L94" s="18"/>
      <c r="M94" s="16" t="s">
        <v>22</v>
      </c>
      <c r="N94" s="12"/>
      <c r="O94" s="21"/>
      <c r="P94" s="14"/>
      <c r="Q94" s="15"/>
    </row>
    <row r="95" spans="7:17" hidden="1">
      <c r="G95" s="19" t="str">
        <f t="shared" si="1"/>
        <v/>
      </c>
      <c r="H95" s="19"/>
      <c r="I95" s="17"/>
      <c r="J95" s="17"/>
      <c r="K95" s="17"/>
      <c r="L95" s="18"/>
      <c r="M95" s="16"/>
      <c r="N95" s="12"/>
      <c r="O95" s="21"/>
      <c r="P95" s="14"/>
      <c r="Q95" s="15"/>
    </row>
    <row r="96" spans="7:17" hidden="1">
      <c r="G96" s="19">
        <f t="shared" si="1"/>
        <v>0</v>
      </c>
      <c r="H96" s="19"/>
      <c r="I96" s="17" t="s">
        <v>55</v>
      </c>
      <c r="J96" s="17"/>
      <c r="K96" s="17"/>
      <c r="L96" s="18"/>
      <c r="M96" s="16" t="s">
        <v>16</v>
      </c>
      <c r="N96" s="12"/>
      <c r="O96" s="21"/>
      <c r="P96" s="14"/>
      <c r="Q96" s="15"/>
    </row>
    <row r="97" spans="7:17" hidden="1">
      <c r="G97" s="19" t="str">
        <f t="shared" si="1"/>
        <v/>
      </c>
      <c r="H97" s="19"/>
      <c r="I97" s="17"/>
      <c r="J97" s="17"/>
      <c r="K97" s="17"/>
      <c r="L97" s="18"/>
      <c r="M97" s="16"/>
      <c r="N97" s="12"/>
      <c r="O97" s="21"/>
      <c r="P97" s="14"/>
      <c r="Q97" s="15"/>
    </row>
    <row r="98" spans="7:17" hidden="1">
      <c r="G98" s="19">
        <f t="shared" si="1"/>
        <v>0</v>
      </c>
      <c r="H98" s="19"/>
      <c r="I98" s="17" t="s">
        <v>38</v>
      </c>
      <c r="J98" s="17"/>
      <c r="K98" s="17"/>
      <c r="L98" s="18"/>
      <c r="M98" s="16" t="s">
        <v>22</v>
      </c>
      <c r="N98" s="12"/>
      <c r="O98" s="21"/>
      <c r="P98" s="14"/>
      <c r="Q98" s="15"/>
    </row>
    <row r="99" spans="7:17" hidden="1">
      <c r="G99" s="19" t="str">
        <f t="shared" si="1"/>
        <v/>
      </c>
      <c r="H99" s="19"/>
      <c r="I99" s="17"/>
      <c r="J99" s="17"/>
      <c r="K99" s="17"/>
      <c r="L99" s="18"/>
      <c r="M99" s="16"/>
      <c r="N99" s="12"/>
      <c r="O99" s="21"/>
      <c r="P99" s="14"/>
      <c r="Q99" s="15"/>
    </row>
    <row r="100" spans="7:17" hidden="1">
      <c r="G100" s="19">
        <f t="shared" si="1"/>
        <v>0</v>
      </c>
      <c r="H100" s="19"/>
      <c r="I100" s="17" t="s">
        <v>40</v>
      </c>
      <c r="J100" s="17"/>
      <c r="K100" s="17"/>
      <c r="L100" s="18"/>
      <c r="M100" s="16" t="s">
        <v>35</v>
      </c>
      <c r="N100" s="12"/>
      <c r="O100" s="21"/>
      <c r="P100" s="14"/>
      <c r="Q100" s="15"/>
    </row>
    <row r="101" spans="7:17" hidden="1">
      <c r="G101" s="19" t="str">
        <f t="shared" si="1"/>
        <v/>
      </c>
      <c r="H101" s="19"/>
      <c r="I101" s="17"/>
      <c r="J101" s="17"/>
      <c r="K101" s="17"/>
      <c r="L101" s="18"/>
      <c r="M101" s="16"/>
      <c r="N101" s="12"/>
      <c r="O101" s="21"/>
      <c r="P101" s="14"/>
      <c r="Q101" s="15"/>
    </row>
    <row r="102" spans="7:17" hidden="1">
      <c r="G102" s="19">
        <f t="shared" si="1"/>
        <v>0</v>
      </c>
      <c r="H102" s="19"/>
      <c r="I102" s="17" t="s">
        <v>56</v>
      </c>
      <c r="J102" s="17"/>
      <c r="K102" s="17"/>
      <c r="L102" s="18"/>
      <c r="M102" s="16" t="s">
        <v>12</v>
      </c>
      <c r="N102" s="12"/>
      <c r="O102" s="21"/>
      <c r="P102" s="14"/>
      <c r="Q102" s="15"/>
    </row>
    <row r="103" spans="7:17" hidden="1">
      <c r="G103" s="19" t="str">
        <f t="shared" si="1"/>
        <v/>
      </c>
      <c r="H103" s="19"/>
      <c r="I103" s="17"/>
      <c r="J103" s="17"/>
      <c r="K103" s="17"/>
      <c r="L103" s="18"/>
      <c r="M103" s="16"/>
      <c r="N103" s="12"/>
      <c r="O103" s="21"/>
      <c r="P103" s="14"/>
      <c r="Q103" s="15"/>
    </row>
    <row r="104" spans="7:17" hidden="1">
      <c r="G104" s="19">
        <f t="shared" si="1"/>
        <v>0</v>
      </c>
      <c r="H104" s="19"/>
      <c r="I104" s="17" t="s">
        <v>57</v>
      </c>
      <c r="J104" s="17"/>
      <c r="K104" s="17"/>
      <c r="L104" s="18"/>
      <c r="M104" s="16" t="s">
        <v>12</v>
      </c>
      <c r="N104" s="12"/>
      <c r="O104" s="21"/>
      <c r="P104" s="14"/>
      <c r="Q104" s="15"/>
    </row>
    <row r="105" spans="7:17" hidden="1">
      <c r="G105" s="19" t="str">
        <f t="shared" si="1"/>
        <v/>
      </c>
      <c r="H105" s="19"/>
      <c r="I105" s="17"/>
      <c r="J105" s="17"/>
      <c r="K105" s="17"/>
      <c r="L105" s="18"/>
      <c r="M105" s="16"/>
      <c r="N105" s="12"/>
      <c r="O105" s="21"/>
      <c r="P105" s="14"/>
      <c r="Q105" s="15"/>
    </row>
    <row r="106" spans="7:17" hidden="1">
      <c r="G106" s="19">
        <f t="shared" si="1"/>
        <v>0</v>
      </c>
      <c r="H106" s="19"/>
      <c r="I106" s="17" t="s">
        <v>28</v>
      </c>
      <c r="J106" s="17"/>
      <c r="K106" s="17"/>
      <c r="L106" s="18"/>
      <c r="M106" s="16" t="s">
        <v>16</v>
      </c>
      <c r="N106" s="12"/>
      <c r="O106" s="21"/>
      <c r="P106" s="14"/>
      <c r="Q106" s="15"/>
    </row>
    <row r="107" spans="7:17" hidden="1">
      <c r="G107" s="19" t="str">
        <f t="shared" si="1"/>
        <v/>
      </c>
      <c r="H107" s="19"/>
      <c r="I107" s="32"/>
      <c r="J107" s="32"/>
      <c r="K107" s="32"/>
      <c r="L107" s="20"/>
      <c r="M107" s="23"/>
      <c r="N107" s="24"/>
      <c r="O107" s="20"/>
      <c r="P107" s="14"/>
      <c r="Q107" s="15"/>
    </row>
    <row r="108" spans="7:17" hidden="1">
      <c r="G108" s="19">
        <f t="shared" si="1"/>
        <v>0</v>
      </c>
      <c r="H108" s="19"/>
      <c r="I108" s="17" t="s">
        <v>44</v>
      </c>
      <c r="J108" s="17"/>
      <c r="K108" s="17"/>
      <c r="L108" s="18"/>
      <c r="M108" s="16" t="s">
        <v>12</v>
      </c>
      <c r="N108" s="12"/>
      <c r="O108" s="21"/>
      <c r="P108" s="14"/>
      <c r="Q108" s="15"/>
    </row>
    <row r="109" spans="7:17" hidden="1">
      <c r="G109" s="19" t="str">
        <f t="shared" si="1"/>
        <v/>
      </c>
      <c r="H109" s="19"/>
      <c r="I109" s="17"/>
      <c r="J109" s="17"/>
      <c r="K109" s="17"/>
      <c r="L109" s="18"/>
      <c r="M109" s="16"/>
      <c r="N109" s="12"/>
      <c r="O109" s="21"/>
      <c r="P109" s="14"/>
      <c r="Q109" s="15"/>
    </row>
    <row r="110" spans="7:17" hidden="1">
      <c r="G110" s="19">
        <f t="shared" si="1"/>
        <v>0</v>
      </c>
      <c r="H110" s="19"/>
      <c r="I110" s="17" t="s">
        <v>29</v>
      </c>
      <c r="J110" s="17"/>
      <c r="K110" s="17"/>
      <c r="L110" s="18"/>
      <c r="M110" s="16" t="s">
        <v>12</v>
      </c>
      <c r="N110" s="12"/>
      <c r="O110" s="21"/>
      <c r="P110" s="14"/>
      <c r="Q110" s="15"/>
    </row>
    <row r="111" spans="7:17" hidden="1">
      <c r="G111" s="19" t="str">
        <f t="shared" si="1"/>
        <v/>
      </c>
      <c r="H111" s="19"/>
      <c r="I111" s="17"/>
      <c r="J111" s="17"/>
      <c r="K111" s="17"/>
      <c r="L111" s="18"/>
      <c r="M111" s="16"/>
      <c r="N111" s="12"/>
      <c r="O111" s="21"/>
      <c r="P111" s="14"/>
      <c r="Q111" s="15"/>
    </row>
    <row r="112" spans="7:17" hidden="1">
      <c r="G112" s="19">
        <f t="shared" si="1"/>
        <v>0</v>
      </c>
      <c r="H112" s="19"/>
      <c r="I112" s="17" t="s">
        <v>30</v>
      </c>
      <c r="J112" s="17"/>
      <c r="K112" s="17"/>
      <c r="L112" s="18"/>
      <c r="M112" s="16" t="s">
        <v>12</v>
      </c>
      <c r="N112" s="12"/>
      <c r="O112" s="21"/>
      <c r="P112" s="14"/>
      <c r="Q112" s="15"/>
    </row>
    <row r="113" spans="7:17" hidden="1">
      <c r="G113" s="19" t="str">
        <f t="shared" si="1"/>
        <v/>
      </c>
      <c r="H113" s="19"/>
      <c r="I113" s="17"/>
      <c r="J113" s="17"/>
      <c r="K113" s="17"/>
      <c r="L113" s="18"/>
      <c r="M113" s="16"/>
      <c r="N113" s="12"/>
      <c r="O113" s="21"/>
      <c r="P113" s="14"/>
      <c r="Q113" s="15"/>
    </row>
    <row r="114" spans="7:17" hidden="1">
      <c r="G114" s="19">
        <f t="shared" si="1"/>
        <v>0</v>
      </c>
      <c r="H114" s="19"/>
      <c r="I114" s="17" t="s">
        <v>58</v>
      </c>
      <c r="J114" s="17"/>
      <c r="K114" s="17"/>
      <c r="L114" s="18"/>
      <c r="M114" s="16" t="s">
        <v>16</v>
      </c>
      <c r="N114" s="12"/>
      <c r="O114" s="21"/>
      <c r="P114" s="14"/>
      <c r="Q114" s="15"/>
    </row>
    <row r="115" spans="7:17" hidden="1">
      <c r="G115" s="19" t="str">
        <f t="shared" si="1"/>
        <v/>
      </c>
      <c r="H115" s="19"/>
      <c r="I115" s="17"/>
      <c r="J115" s="17"/>
      <c r="K115" s="17"/>
      <c r="L115" s="18"/>
      <c r="M115" s="16"/>
      <c r="N115" s="12"/>
      <c r="O115" s="21"/>
      <c r="P115" s="14"/>
      <c r="Q115" s="15"/>
    </row>
    <row r="116" spans="7:17" hidden="1">
      <c r="G116" s="19">
        <f t="shared" si="1"/>
        <v>0</v>
      </c>
      <c r="H116" s="19"/>
      <c r="I116" s="17" t="s">
        <v>39</v>
      </c>
      <c r="J116" s="17"/>
      <c r="K116" s="17"/>
      <c r="L116" s="18"/>
      <c r="M116" s="16" t="s">
        <v>16</v>
      </c>
      <c r="N116" s="12"/>
      <c r="O116" s="21"/>
      <c r="P116" s="14"/>
      <c r="Q116" s="15"/>
    </row>
    <row r="117" spans="7:17" hidden="1">
      <c r="G117" s="19" t="str">
        <f t="shared" si="1"/>
        <v/>
      </c>
      <c r="H117" s="19"/>
      <c r="I117" s="17"/>
      <c r="J117" s="17"/>
      <c r="K117" s="17"/>
      <c r="L117" s="18"/>
      <c r="M117" s="16"/>
      <c r="N117" s="12"/>
      <c r="O117" s="21"/>
      <c r="P117" s="14"/>
      <c r="Q117" s="15"/>
    </row>
    <row r="118" spans="7:17" hidden="1">
      <c r="G118" s="19">
        <f t="shared" si="1"/>
        <v>0</v>
      </c>
      <c r="H118" s="19"/>
      <c r="I118" s="17" t="s">
        <v>59</v>
      </c>
      <c r="J118" s="17"/>
      <c r="K118" s="17"/>
      <c r="L118" s="18"/>
      <c r="M118" s="16"/>
      <c r="N118" s="12"/>
      <c r="O118" s="21"/>
      <c r="P118" s="14"/>
      <c r="Q118" s="15"/>
    </row>
    <row r="119" spans="7:17" hidden="1">
      <c r="G119" s="19" t="str">
        <f t="shared" si="1"/>
        <v/>
      </c>
      <c r="H119" s="19"/>
      <c r="I119" s="17" t="s">
        <v>60</v>
      </c>
      <c r="J119" s="17"/>
      <c r="K119" s="17"/>
      <c r="L119" s="18"/>
      <c r="M119" s="16" t="s">
        <v>12</v>
      </c>
      <c r="N119" s="12"/>
      <c r="O119" s="21"/>
      <c r="P119" s="14"/>
      <c r="Q119" s="15"/>
    </row>
    <row r="120" spans="7:17" hidden="1">
      <c r="G120" s="19" t="str">
        <f t="shared" si="1"/>
        <v/>
      </c>
      <c r="H120" s="19"/>
      <c r="I120" s="17"/>
      <c r="J120" s="17"/>
      <c r="K120" s="17"/>
      <c r="L120" s="18"/>
      <c r="M120" s="16"/>
      <c r="N120" s="12"/>
      <c r="O120" s="21"/>
      <c r="P120" s="14"/>
      <c r="Q120" s="15"/>
    </row>
    <row r="121" spans="7:17" hidden="1">
      <c r="G121" s="19">
        <f t="shared" si="1"/>
        <v>0</v>
      </c>
      <c r="H121" s="19"/>
      <c r="I121" s="17" t="s">
        <v>61</v>
      </c>
      <c r="J121" s="17"/>
      <c r="K121" s="17"/>
      <c r="L121" s="18"/>
      <c r="M121" s="16"/>
      <c r="N121" s="12"/>
      <c r="O121" s="21"/>
      <c r="P121" s="14"/>
      <c r="Q121" s="15"/>
    </row>
    <row r="122" spans="7:17" hidden="1">
      <c r="G122" s="19" t="str">
        <f t="shared" si="1"/>
        <v/>
      </c>
      <c r="H122" s="19"/>
      <c r="I122" s="17" t="s">
        <v>62</v>
      </c>
      <c r="J122" s="17"/>
      <c r="K122" s="17"/>
      <c r="L122" s="18"/>
      <c r="M122" s="16" t="s">
        <v>12</v>
      </c>
      <c r="N122" s="12"/>
      <c r="O122" s="21"/>
      <c r="P122" s="14"/>
      <c r="Q122" s="15"/>
    </row>
    <row r="123" spans="7:17" hidden="1">
      <c r="G123" s="19" t="str">
        <f t="shared" si="1"/>
        <v/>
      </c>
      <c r="H123" s="19"/>
      <c r="I123" s="17"/>
      <c r="J123" s="17"/>
      <c r="K123" s="17"/>
      <c r="L123" s="18"/>
      <c r="M123" s="16"/>
      <c r="N123" s="12"/>
      <c r="O123" s="21"/>
      <c r="P123" s="14"/>
      <c r="Q123" s="15"/>
    </row>
    <row r="124" spans="7:17" hidden="1">
      <c r="G124" s="19">
        <f t="shared" si="1"/>
        <v>0</v>
      </c>
      <c r="H124" s="19"/>
      <c r="I124" s="17" t="s">
        <v>63</v>
      </c>
      <c r="J124" s="17"/>
      <c r="K124" s="17"/>
      <c r="L124" s="18"/>
      <c r="M124" s="16"/>
      <c r="N124" s="12"/>
      <c r="O124" s="21"/>
      <c r="P124" s="14"/>
      <c r="Q124" s="15"/>
    </row>
    <row r="125" spans="7:17" hidden="1">
      <c r="G125" s="19" t="str">
        <f t="shared" si="1"/>
        <v/>
      </c>
      <c r="H125" s="19"/>
      <c r="I125" s="17" t="s">
        <v>64</v>
      </c>
      <c r="J125" s="17"/>
      <c r="K125" s="17"/>
      <c r="L125" s="18"/>
      <c r="M125" s="16" t="s">
        <v>12</v>
      </c>
      <c r="N125" s="12"/>
      <c r="O125" s="21"/>
      <c r="P125" s="14"/>
      <c r="Q125" s="15"/>
    </row>
    <row r="126" spans="7:17" hidden="1">
      <c r="G126" s="19" t="str">
        <f t="shared" si="1"/>
        <v/>
      </c>
      <c r="H126" s="19"/>
      <c r="I126" s="17"/>
      <c r="J126" s="17"/>
      <c r="K126" s="17"/>
      <c r="L126" s="18"/>
      <c r="M126" s="16"/>
      <c r="N126" s="12"/>
      <c r="O126" s="21"/>
      <c r="P126" s="14"/>
      <c r="Q126" s="15"/>
    </row>
    <row r="127" spans="7:17" hidden="1">
      <c r="G127" s="19">
        <f t="shared" si="1"/>
        <v>0</v>
      </c>
      <c r="H127" s="19"/>
      <c r="I127" s="17" t="s">
        <v>65</v>
      </c>
      <c r="J127" s="17"/>
      <c r="K127" s="17"/>
      <c r="L127" s="18"/>
      <c r="M127" s="16" t="s">
        <v>12</v>
      </c>
      <c r="N127" s="12"/>
      <c r="O127" s="21"/>
      <c r="P127" s="14"/>
      <c r="Q127" s="15"/>
    </row>
    <row r="128" spans="7:17" hidden="1">
      <c r="G128" s="19" t="str">
        <f t="shared" si="1"/>
        <v/>
      </c>
      <c r="H128" s="19"/>
      <c r="I128" s="32"/>
      <c r="J128" s="17"/>
      <c r="K128" s="17"/>
      <c r="L128" s="18"/>
      <c r="M128" s="16"/>
      <c r="N128" s="12"/>
      <c r="O128" s="21"/>
      <c r="P128" s="14"/>
      <c r="Q128" s="15"/>
    </row>
    <row r="129" spans="7:17" hidden="1">
      <c r="G129" s="19">
        <f t="shared" si="1"/>
        <v>0</v>
      </c>
      <c r="H129" s="19"/>
      <c r="I129" s="17" t="s">
        <v>66</v>
      </c>
      <c r="J129" s="17"/>
      <c r="K129" s="17"/>
      <c r="L129" s="18"/>
      <c r="M129" s="16"/>
      <c r="N129" s="12"/>
      <c r="O129" s="21"/>
      <c r="P129" s="14"/>
      <c r="Q129" s="15"/>
    </row>
    <row r="130" spans="7:17" hidden="1">
      <c r="G130" s="19" t="str">
        <f t="shared" si="1"/>
        <v/>
      </c>
      <c r="H130" s="19"/>
      <c r="I130" s="17" t="s">
        <v>67</v>
      </c>
      <c r="J130" s="17"/>
      <c r="K130" s="17"/>
      <c r="L130" s="18"/>
      <c r="M130" s="16" t="s">
        <v>12</v>
      </c>
      <c r="N130" s="12"/>
      <c r="O130" s="21"/>
      <c r="P130" s="14"/>
      <c r="Q130" s="15"/>
    </row>
    <row r="131" spans="7:17" hidden="1">
      <c r="G131" s="19" t="str">
        <f t="shared" si="1"/>
        <v/>
      </c>
      <c r="H131" s="19"/>
      <c r="I131" s="32"/>
      <c r="J131" s="32"/>
      <c r="K131" s="32"/>
      <c r="L131" s="20"/>
      <c r="M131" s="23"/>
      <c r="N131" s="24"/>
      <c r="O131" s="20"/>
      <c r="P131" s="14"/>
      <c r="Q131" s="15"/>
    </row>
    <row r="132" spans="7:17" hidden="1">
      <c r="G132" s="19">
        <f t="shared" si="1"/>
        <v>0</v>
      </c>
      <c r="H132" s="19"/>
      <c r="I132" s="17" t="s">
        <v>68</v>
      </c>
      <c r="J132" s="17"/>
      <c r="K132" s="17"/>
      <c r="L132" s="18"/>
      <c r="M132" s="16" t="s">
        <v>12</v>
      </c>
      <c r="N132" s="12"/>
      <c r="O132" s="21"/>
      <c r="P132" s="14"/>
      <c r="Q132" s="15"/>
    </row>
    <row r="133" spans="7:17" hidden="1">
      <c r="G133" s="19" t="str">
        <f t="shared" si="1"/>
        <v/>
      </c>
      <c r="H133" s="19"/>
      <c r="I133" s="32"/>
      <c r="J133" s="17"/>
      <c r="K133" s="17"/>
      <c r="L133" s="18"/>
      <c r="M133" s="16"/>
      <c r="N133" s="12"/>
      <c r="O133" s="21"/>
      <c r="P133" s="14"/>
      <c r="Q133" s="15"/>
    </row>
    <row r="134" spans="7:17" hidden="1">
      <c r="G134" s="19">
        <f t="shared" si="1"/>
        <v>0</v>
      </c>
      <c r="H134" s="19"/>
      <c r="I134" s="17" t="s">
        <v>69</v>
      </c>
      <c r="J134" s="17"/>
      <c r="K134" s="17"/>
      <c r="L134" s="18"/>
      <c r="M134" s="16"/>
      <c r="N134" s="12"/>
      <c r="O134" s="21"/>
      <c r="P134" s="14"/>
      <c r="Q134" s="15"/>
    </row>
    <row r="135" spans="7:17" hidden="1">
      <c r="G135" s="19" t="str">
        <f t="shared" si="1"/>
        <v/>
      </c>
      <c r="H135" s="19"/>
      <c r="I135" s="17" t="s">
        <v>67</v>
      </c>
      <c r="J135" s="17"/>
      <c r="K135" s="17"/>
      <c r="L135" s="18"/>
      <c r="M135" s="16" t="s">
        <v>12</v>
      </c>
      <c r="N135" s="12"/>
      <c r="O135" s="21"/>
      <c r="P135" s="14"/>
      <c r="Q135" s="15"/>
    </row>
    <row r="136" spans="7:17" hidden="1">
      <c r="G136" s="19" t="str">
        <f t="shared" si="1"/>
        <v/>
      </c>
      <c r="H136" s="19"/>
      <c r="I136" s="17"/>
      <c r="J136" s="17"/>
      <c r="K136" s="17"/>
      <c r="L136" s="18"/>
      <c r="M136" s="16"/>
      <c r="N136" s="12"/>
      <c r="O136" s="21"/>
      <c r="P136" s="14"/>
      <c r="Q136" s="15"/>
    </row>
    <row r="137" spans="7:17" hidden="1">
      <c r="G137" s="19">
        <f t="shared" si="1"/>
        <v>0</v>
      </c>
      <c r="H137" s="19"/>
      <c r="I137" s="17" t="s">
        <v>68</v>
      </c>
      <c r="J137" s="17"/>
      <c r="K137" s="17"/>
      <c r="L137" s="18"/>
      <c r="M137" s="16" t="s">
        <v>12</v>
      </c>
      <c r="N137" s="12"/>
      <c r="O137" s="21"/>
      <c r="P137" s="14"/>
      <c r="Q137" s="15"/>
    </row>
    <row r="138" spans="7:17" hidden="1">
      <c r="G138" s="19" t="str">
        <f t="shared" si="1"/>
        <v/>
      </c>
      <c r="H138" s="19"/>
      <c r="I138" s="32"/>
      <c r="J138" s="17"/>
      <c r="K138" s="17"/>
      <c r="L138" s="18"/>
      <c r="M138" s="16"/>
      <c r="N138" s="12"/>
      <c r="O138" s="21"/>
      <c r="P138" s="14"/>
      <c r="Q138" s="15"/>
    </row>
    <row r="139" spans="7:17" hidden="1">
      <c r="G139" s="19">
        <f t="shared" si="1"/>
        <v>0</v>
      </c>
      <c r="H139" s="19"/>
      <c r="I139" s="17" t="s">
        <v>42</v>
      </c>
      <c r="J139" s="17"/>
      <c r="K139" s="17"/>
      <c r="L139" s="18"/>
      <c r="M139" s="16" t="s">
        <v>12</v>
      </c>
      <c r="N139" s="12"/>
      <c r="O139" s="21"/>
      <c r="P139" s="14"/>
      <c r="Q139" s="15"/>
    </row>
    <row r="140" spans="7:17" hidden="1">
      <c r="G140" s="19" t="str">
        <f t="shared" si="1"/>
        <v/>
      </c>
      <c r="H140" s="19"/>
      <c r="I140" s="32"/>
      <c r="J140" s="17"/>
      <c r="K140" s="17"/>
      <c r="L140" s="18"/>
      <c r="M140" s="16"/>
      <c r="N140" s="12"/>
      <c r="O140" s="21"/>
      <c r="P140" s="14"/>
      <c r="Q140" s="15"/>
    </row>
    <row r="141" spans="7:17" hidden="1">
      <c r="G141" s="19">
        <f t="shared" si="1"/>
        <v>0</v>
      </c>
      <c r="H141" s="19"/>
      <c r="I141" s="17" t="s">
        <v>61</v>
      </c>
      <c r="J141" s="17"/>
      <c r="K141" s="17"/>
      <c r="L141" s="18"/>
      <c r="M141" s="16"/>
      <c r="N141" s="12"/>
      <c r="O141" s="21"/>
      <c r="P141" s="14"/>
      <c r="Q141" s="15"/>
    </row>
    <row r="142" spans="7:17" hidden="1">
      <c r="G142" s="19" t="str">
        <f t="shared" si="1"/>
        <v/>
      </c>
      <c r="H142" s="19"/>
      <c r="I142" s="17" t="s">
        <v>70</v>
      </c>
      <c r="J142" s="17"/>
      <c r="K142" s="17"/>
      <c r="L142" s="18"/>
      <c r="M142" s="16" t="s">
        <v>12</v>
      </c>
      <c r="N142" s="12"/>
      <c r="O142" s="21"/>
      <c r="P142" s="14"/>
      <c r="Q142" s="15"/>
    </row>
    <row r="143" spans="7:17" hidden="1">
      <c r="G143" s="19" t="str">
        <f t="shared" si="1"/>
        <v/>
      </c>
      <c r="H143" s="19"/>
      <c r="I143" s="17"/>
      <c r="J143" s="17"/>
      <c r="K143" s="17"/>
      <c r="L143" s="18"/>
      <c r="M143" s="16"/>
      <c r="N143" s="12"/>
      <c r="O143" s="21"/>
      <c r="P143" s="14"/>
      <c r="Q143" s="15"/>
    </row>
    <row r="144" spans="7:17" hidden="1">
      <c r="G144" s="19">
        <f t="shared" si="1"/>
        <v>0</v>
      </c>
      <c r="H144" s="19"/>
      <c r="I144" s="17" t="s">
        <v>63</v>
      </c>
      <c r="J144" s="17"/>
      <c r="K144" s="17"/>
      <c r="L144" s="18"/>
      <c r="M144" s="16"/>
      <c r="N144" s="12"/>
      <c r="O144" s="21"/>
      <c r="P144" s="14"/>
      <c r="Q144" s="15"/>
    </row>
    <row r="145" spans="7:17" hidden="1">
      <c r="G145" s="19" t="str">
        <f t="shared" si="1"/>
        <v/>
      </c>
      <c r="H145" s="19"/>
      <c r="I145" s="17" t="s">
        <v>64</v>
      </c>
      <c r="J145" s="17"/>
      <c r="K145" s="17"/>
      <c r="L145" s="18"/>
      <c r="M145" s="16" t="s">
        <v>12</v>
      </c>
      <c r="N145" s="12"/>
      <c r="O145" s="21"/>
      <c r="P145" s="14"/>
      <c r="Q145" s="15"/>
    </row>
    <row r="146" spans="7:17" hidden="1">
      <c r="G146" s="19" t="str">
        <f t="shared" si="1"/>
        <v/>
      </c>
      <c r="H146" s="19"/>
      <c r="I146" s="32"/>
      <c r="J146" s="17"/>
      <c r="K146" s="17"/>
      <c r="L146" s="18"/>
      <c r="M146" s="16"/>
      <c r="N146" s="12"/>
      <c r="O146" s="21"/>
      <c r="P146" s="14"/>
      <c r="Q146" s="15"/>
    </row>
    <row r="147" spans="7:17" hidden="1">
      <c r="G147" s="19">
        <f t="shared" si="1"/>
        <v>0</v>
      </c>
      <c r="H147" s="19"/>
      <c r="I147" s="17" t="s">
        <v>65</v>
      </c>
      <c r="J147" s="17"/>
      <c r="K147" s="17"/>
      <c r="L147" s="18"/>
      <c r="M147" s="16" t="s">
        <v>12</v>
      </c>
      <c r="N147" s="12"/>
      <c r="O147" s="21"/>
      <c r="P147" s="14"/>
      <c r="Q147" s="15"/>
    </row>
    <row r="148" spans="7:17" hidden="1">
      <c r="G148" s="19" t="str">
        <f t="shared" si="1"/>
        <v/>
      </c>
      <c r="H148" s="19"/>
      <c r="I148" s="32"/>
      <c r="J148" s="17"/>
      <c r="K148" s="17"/>
      <c r="L148" s="18"/>
      <c r="M148" s="16"/>
      <c r="N148" s="12"/>
      <c r="O148" s="21"/>
      <c r="P148" s="14"/>
      <c r="Q148" s="15"/>
    </row>
    <row r="149" spans="7:17" hidden="1">
      <c r="G149" s="19">
        <f t="shared" ref="G149:G212" si="2">IF(OR(I149=0,I148&gt;0),"",E149)</f>
        <v>0</v>
      </c>
      <c r="H149" s="19"/>
      <c r="I149" s="17" t="s">
        <v>66</v>
      </c>
      <c r="J149" s="17"/>
      <c r="K149" s="17"/>
      <c r="L149" s="18"/>
      <c r="M149" s="16"/>
      <c r="N149" s="12"/>
      <c r="O149" s="21"/>
      <c r="P149" s="14"/>
      <c r="Q149" s="15"/>
    </row>
    <row r="150" spans="7:17" hidden="1">
      <c r="G150" s="19" t="str">
        <f t="shared" si="2"/>
        <v/>
      </c>
      <c r="H150" s="19"/>
      <c r="I150" s="17" t="s">
        <v>67</v>
      </c>
      <c r="J150" s="17"/>
      <c r="K150" s="17"/>
      <c r="L150" s="18"/>
      <c r="M150" s="16" t="s">
        <v>12</v>
      </c>
      <c r="N150" s="12"/>
      <c r="O150" s="21"/>
      <c r="P150" s="14"/>
      <c r="Q150" s="15"/>
    </row>
    <row r="151" spans="7:17" hidden="1">
      <c r="G151" s="19" t="str">
        <f t="shared" si="2"/>
        <v/>
      </c>
      <c r="H151" s="19"/>
      <c r="I151" s="17"/>
      <c r="J151" s="17"/>
      <c r="K151" s="17"/>
      <c r="L151" s="18"/>
      <c r="M151" s="16"/>
      <c r="N151" s="12"/>
      <c r="O151" s="21"/>
      <c r="P151" s="14"/>
      <c r="Q151" s="15"/>
    </row>
    <row r="152" spans="7:17" hidden="1">
      <c r="G152" s="19">
        <f t="shared" si="2"/>
        <v>0</v>
      </c>
      <c r="H152" s="19"/>
      <c r="I152" s="17" t="s">
        <v>68</v>
      </c>
      <c r="J152" s="17"/>
      <c r="K152" s="17"/>
      <c r="L152" s="18"/>
      <c r="M152" s="16" t="s">
        <v>12</v>
      </c>
      <c r="N152" s="12"/>
      <c r="O152" s="21"/>
      <c r="P152" s="14"/>
      <c r="Q152" s="15"/>
    </row>
    <row r="153" spans="7:17" hidden="1">
      <c r="G153" s="19" t="str">
        <f t="shared" si="2"/>
        <v/>
      </c>
      <c r="H153" s="19"/>
      <c r="I153" s="32"/>
      <c r="J153" s="32"/>
      <c r="K153" s="32"/>
      <c r="L153" s="20"/>
      <c r="M153" s="23"/>
      <c r="N153" s="24"/>
      <c r="O153" s="20"/>
      <c r="P153" s="14"/>
      <c r="Q153" s="15"/>
    </row>
    <row r="154" spans="7:17" hidden="1">
      <c r="G154" s="19">
        <f t="shared" si="2"/>
        <v>0</v>
      </c>
      <c r="H154" s="19"/>
      <c r="I154" s="17" t="s">
        <v>71</v>
      </c>
      <c r="J154" s="17"/>
      <c r="K154" s="17"/>
      <c r="L154" s="18"/>
      <c r="M154" s="16" t="s">
        <v>16</v>
      </c>
      <c r="N154" s="12"/>
      <c r="O154" s="21"/>
      <c r="P154" s="14"/>
      <c r="Q154" s="15"/>
    </row>
    <row r="155" spans="7:17" hidden="1">
      <c r="G155" s="19" t="str">
        <f t="shared" si="2"/>
        <v/>
      </c>
      <c r="H155" s="19"/>
      <c r="I155" s="32"/>
      <c r="J155" s="17"/>
      <c r="K155" s="17"/>
      <c r="L155" s="18"/>
      <c r="M155" s="16"/>
      <c r="N155" s="12"/>
      <c r="O155" s="21"/>
      <c r="P155" s="14"/>
      <c r="Q155" s="15"/>
    </row>
    <row r="156" spans="7:17" hidden="1">
      <c r="G156" s="19">
        <f t="shared" si="2"/>
        <v>0</v>
      </c>
      <c r="H156" s="19"/>
      <c r="I156" s="17" t="s">
        <v>72</v>
      </c>
      <c r="J156" s="17"/>
      <c r="K156" s="17"/>
      <c r="L156" s="18"/>
      <c r="M156" s="16"/>
      <c r="N156" s="12"/>
      <c r="O156" s="21"/>
      <c r="P156" s="14"/>
      <c r="Q156" s="15"/>
    </row>
    <row r="157" spans="7:17" hidden="1">
      <c r="G157" s="19" t="str">
        <f t="shared" si="2"/>
        <v/>
      </c>
      <c r="H157" s="19"/>
      <c r="I157" s="17" t="s">
        <v>46</v>
      </c>
      <c r="J157" s="17"/>
      <c r="K157" s="17"/>
      <c r="L157" s="18"/>
      <c r="M157" s="16" t="s">
        <v>12</v>
      </c>
      <c r="N157" s="12"/>
      <c r="O157" s="21"/>
      <c r="P157" s="14"/>
      <c r="Q157" s="15"/>
    </row>
    <row r="158" spans="7:17" hidden="1">
      <c r="G158" s="19" t="str">
        <f t="shared" si="2"/>
        <v/>
      </c>
      <c r="H158" s="19"/>
      <c r="I158" s="17"/>
      <c r="J158" s="17"/>
      <c r="K158" s="17"/>
      <c r="L158" s="18"/>
      <c r="M158" s="16"/>
      <c r="N158" s="12"/>
      <c r="O158" s="21"/>
      <c r="P158" s="14"/>
      <c r="Q158" s="15"/>
    </row>
    <row r="159" spans="7:17" hidden="1">
      <c r="G159" s="19">
        <f t="shared" si="2"/>
        <v>0</v>
      </c>
      <c r="H159" s="19"/>
      <c r="I159" s="17" t="s">
        <v>47</v>
      </c>
      <c r="J159" s="17"/>
      <c r="K159" s="17"/>
      <c r="L159" s="18"/>
      <c r="M159" s="16" t="s">
        <v>12</v>
      </c>
      <c r="N159" s="12"/>
      <c r="O159" s="21"/>
      <c r="P159" s="14"/>
      <c r="Q159" s="15"/>
    </row>
    <row r="160" spans="7:17" hidden="1">
      <c r="G160" s="19" t="str">
        <f t="shared" si="2"/>
        <v/>
      </c>
      <c r="H160" s="19"/>
      <c r="I160" s="32"/>
      <c r="J160" s="17"/>
      <c r="K160" s="17"/>
      <c r="L160" s="18"/>
      <c r="M160" s="16"/>
      <c r="N160" s="12"/>
      <c r="O160" s="21"/>
      <c r="P160" s="14"/>
      <c r="Q160" s="15"/>
    </row>
    <row r="161" spans="7:17" hidden="1">
      <c r="G161" s="19">
        <f t="shared" si="2"/>
        <v>0</v>
      </c>
      <c r="H161" s="19"/>
      <c r="I161" s="17" t="s">
        <v>50</v>
      </c>
      <c r="J161" s="17"/>
      <c r="K161" s="17"/>
      <c r="L161" s="18"/>
      <c r="M161" s="16" t="s">
        <v>16</v>
      </c>
      <c r="N161" s="12"/>
      <c r="O161" s="21"/>
      <c r="P161" s="14"/>
      <c r="Q161" s="15"/>
    </row>
    <row r="162" spans="7:17" hidden="1">
      <c r="G162" s="19" t="str">
        <f t="shared" si="2"/>
        <v/>
      </c>
      <c r="H162" s="19"/>
      <c r="I162" s="25"/>
      <c r="J162" s="17"/>
      <c r="K162" s="17"/>
      <c r="L162" s="18"/>
      <c r="M162" s="16"/>
      <c r="N162" s="12"/>
      <c r="O162" s="21"/>
      <c r="P162" s="14"/>
      <c r="Q162" s="15"/>
    </row>
    <row r="163" spans="7:17" hidden="1">
      <c r="G163" s="19">
        <f t="shared" si="2"/>
        <v>0</v>
      </c>
      <c r="H163" s="19"/>
      <c r="I163" s="17" t="s">
        <v>48</v>
      </c>
      <c r="J163" s="17"/>
      <c r="K163" s="17"/>
      <c r="L163" s="18"/>
      <c r="M163" s="16" t="s">
        <v>35</v>
      </c>
      <c r="N163" s="12"/>
      <c r="O163" s="21"/>
      <c r="P163" s="14"/>
      <c r="Q163" s="15"/>
    </row>
    <row r="164" spans="7:17" hidden="1">
      <c r="G164" s="19" t="str">
        <f t="shared" si="2"/>
        <v/>
      </c>
      <c r="H164" s="19"/>
      <c r="I164" s="25"/>
      <c r="J164" s="17"/>
      <c r="K164" s="17"/>
      <c r="L164" s="18"/>
      <c r="M164" s="16"/>
      <c r="N164" s="12"/>
      <c r="O164" s="21"/>
      <c r="P164" s="14"/>
      <c r="Q164" s="15"/>
    </row>
    <row r="165" spans="7:17" hidden="1">
      <c r="G165" s="19">
        <f t="shared" si="2"/>
        <v>0</v>
      </c>
      <c r="H165" s="19"/>
      <c r="I165" s="17" t="s">
        <v>39</v>
      </c>
      <c r="J165" s="17"/>
      <c r="K165" s="17"/>
      <c r="L165" s="18"/>
      <c r="M165" s="16" t="s">
        <v>16</v>
      </c>
      <c r="N165" s="12"/>
      <c r="O165" s="21"/>
      <c r="P165" s="14"/>
      <c r="Q165" s="15"/>
    </row>
    <row r="166" spans="7:17" hidden="1">
      <c r="G166" s="19" t="str">
        <f t="shared" si="2"/>
        <v/>
      </c>
      <c r="H166" s="19"/>
      <c r="I166" s="25"/>
      <c r="J166" s="17"/>
      <c r="K166" s="17"/>
      <c r="L166" s="18"/>
      <c r="M166" s="16"/>
      <c r="N166" s="12"/>
      <c r="O166" s="21"/>
      <c r="P166" s="14"/>
      <c r="Q166" s="15"/>
    </row>
    <row r="167" spans="7:17" hidden="1">
      <c r="G167" s="19">
        <f t="shared" si="2"/>
        <v>0</v>
      </c>
      <c r="H167" s="19"/>
      <c r="I167" s="25" t="s">
        <v>73</v>
      </c>
      <c r="J167" s="17"/>
      <c r="K167" s="17"/>
      <c r="L167" s="18"/>
      <c r="M167" s="16" t="s">
        <v>16</v>
      </c>
      <c r="N167" s="12"/>
      <c r="O167" s="21"/>
      <c r="P167" s="14"/>
      <c r="Q167" s="15"/>
    </row>
    <row r="168" spans="7:17" hidden="1">
      <c r="G168" s="19" t="str">
        <f t="shared" si="2"/>
        <v/>
      </c>
      <c r="H168" s="19"/>
      <c r="I168" s="25"/>
      <c r="J168" s="17"/>
      <c r="K168" s="17"/>
      <c r="L168" s="18"/>
      <c r="M168" s="16"/>
      <c r="N168" s="12"/>
      <c r="O168" s="21"/>
      <c r="P168" s="14"/>
      <c r="Q168" s="15"/>
    </row>
    <row r="169" spans="7:17" hidden="1">
      <c r="G169" s="19">
        <f t="shared" si="2"/>
        <v>0</v>
      </c>
      <c r="H169" s="19"/>
      <c r="I169" s="17" t="s">
        <v>74</v>
      </c>
      <c r="J169" s="17"/>
      <c r="K169" s="17"/>
      <c r="L169" s="18"/>
      <c r="M169" s="16" t="s">
        <v>22</v>
      </c>
      <c r="N169" s="12"/>
      <c r="O169" s="21"/>
      <c r="P169" s="14"/>
      <c r="Q169" s="15"/>
    </row>
    <row r="170" spans="7:17" hidden="1">
      <c r="G170" s="19" t="str">
        <f t="shared" si="2"/>
        <v/>
      </c>
      <c r="H170" s="19"/>
      <c r="I170" s="17"/>
      <c r="J170" s="17"/>
      <c r="K170" s="17"/>
      <c r="L170" s="18"/>
      <c r="M170" s="16"/>
      <c r="N170" s="12"/>
      <c r="O170" s="21"/>
      <c r="P170" s="14"/>
      <c r="Q170" s="15"/>
    </row>
    <row r="171" spans="7:17" hidden="1">
      <c r="G171" s="19">
        <f t="shared" si="2"/>
        <v>0</v>
      </c>
      <c r="H171" s="19"/>
      <c r="I171" s="17" t="s">
        <v>75</v>
      </c>
      <c r="J171" s="17"/>
      <c r="K171" s="17"/>
      <c r="L171" s="18"/>
      <c r="M171" s="16" t="s">
        <v>35</v>
      </c>
      <c r="N171" s="12"/>
      <c r="O171" s="21"/>
      <c r="P171" s="14"/>
      <c r="Q171" s="15"/>
    </row>
    <row r="172" spans="7:17" hidden="1">
      <c r="G172" s="19" t="str">
        <f t="shared" si="2"/>
        <v/>
      </c>
      <c r="H172" s="19"/>
      <c r="I172" s="25"/>
      <c r="J172" s="17"/>
      <c r="K172" s="17"/>
      <c r="L172" s="18"/>
      <c r="M172" s="16"/>
      <c r="N172" s="12"/>
      <c r="O172" s="21"/>
      <c r="P172" s="14"/>
      <c r="Q172" s="15"/>
    </row>
    <row r="173" spans="7:17" hidden="1">
      <c r="G173" s="19">
        <f t="shared" si="2"/>
        <v>0</v>
      </c>
      <c r="H173" s="19"/>
      <c r="I173" s="17" t="s">
        <v>76</v>
      </c>
      <c r="J173" s="17"/>
      <c r="K173" s="17"/>
      <c r="L173" s="18"/>
      <c r="M173" s="16" t="s">
        <v>22</v>
      </c>
      <c r="N173" s="12"/>
      <c r="O173" s="21"/>
      <c r="P173" s="14"/>
      <c r="Q173" s="15"/>
    </row>
    <row r="174" spans="7:17" hidden="1">
      <c r="G174" s="19" t="str">
        <f t="shared" si="2"/>
        <v/>
      </c>
      <c r="H174" s="19"/>
      <c r="I174" s="32"/>
      <c r="J174" s="32"/>
      <c r="K174" s="32"/>
      <c r="L174" s="20"/>
      <c r="M174" s="23"/>
      <c r="N174" s="24"/>
      <c r="O174" s="20"/>
      <c r="P174" s="14"/>
      <c r="Q174" s="15"/>
    </row>
    <row r="175" spans="7:17" hidden="1">
      <c r="G175" s="19">
        <f t="shared" si="2"/>
        <v>0</v>
      </c>
      <c r="H175" s="19"/>
      <c r="I175" s="17" t="s">
        <v>77</v>
      </c>
      <c r="J175" s="17"/>
      <c r="K175" s="17"/>
      <c r="L175" s="18"/>
      <c r="M175" s="16" t="s">
        <v>12</v>
      </c>
      <c r="N175" s="12"/>
      <c r="O175" s="21"/>
      <c r="P175" s="14"/>
      <c r="Q175" s="15"/>
    </row>
    <row r="176" spans="7:17" hidden="1">
      <c r="G176" s="19" t="str">
        <f t="shared" si="2"/>
        <v/>
      </c>
      <c r="H176" s="19"/>
      <c r="I176" s="17"/>
      <c r="J176" s="17"/>
      <c r="K176" s="17"/>
      <c r="L176" s="18"/>
      <c r="M176" s="16"/>
      <c r="N176" s="12"/>
      <c r="O176" s="21"/>
      <c r="P176" s="14"/>
      <c r="Q176" s="15"/>
    </row>
    <row r="177" spans="7:17" hidden="1">
      <c r="G177" s="19">
        <f t="shared" si="2"/>
        <v>0</v>
      </c>
      <c r="H177" s="19"/>
      <c r="I177" s="17" t="s">
        <v>78</v>
      </c>
      <c r="J177" s="17"/>
      <c r="K177" s="17"/>
      <c r="L177" s="18"/>
      <c r="M177" s="16" t="s">
        <v>12</v>
      </c>
      <c r="N177" s="12"/>
      <c r="O177" s="21"/>
      <c r="P177" s="14"/>
      <c r="Q177" s="15"/>
    </row>
    <row r="178" spans="7:17" hidden="1">
      <c r="G178" s="19" t="str">
        <f t="shared" si="2"/>
        <v/>
      </c>
      <c r="H178" s="19"/>
      <c r="I178" s="17"/>
      <c r="J178" s="17"/>
      <c r="K178" s="17"/>
      <c r="L178" s="18"/>
      <c r="M178" s="16"/>
      <c r="N178" s="12"/>
      <c r="O178" s="21"/>
      <c r="P178" s="14"/>
      <c r="Q178" s="15"/>
    </row>
    <row r="179" spans="7:17" hidden="1">
      <c r="G179" s="19">
        <f t="shared" si="2"/>
        <v>0</v>
      </c>
      <c r="H179" s="19"/>
      <c r="I179" s="17" t="s">
        <v>30</v>
      </c>
      <c r="J179" s="17"/>
      <c r="K179" s="17"/>
      <c r="L179" s="18"/>
      <c r="M179" s="16" t="s">
        <v>12</v>
      </c>
      <c r="N179" s="12"/>
      <c r="O179" s="21"/>
      <c r="P179" s="14"/>
      <c r="Q179" s="15"/>
    </row>
    <row r="180" spans="7:17" hidden="1">
      <c r="G180" s="19" t="str">
        <f t="shared" si="2"/>
        <v/>
      </c>
      <c r="H180" s="19"/>
      <c r="I180" s="25"/>
      <c r="J180" s="17"/>
      <c r="K180" s="17"/>
      <c r="L180" s="18"/>
      <c r="M180" s="16"/>
      <c r="N180" s="12"/>
      <c r="O180" s="21"/>
      <c r="P180" s="14"/>
      <c r="Q180" s="15"/>
    </row>
    <row r="181" spans="7:17" hidden="1">
      <c r="G181" s="19">
        <f t="shared" si="2"/>
        <v>0</v>
      </c>
      <c r="H181" s="19"/>
      <c r="I181" s="17" t="s">
        <v>55</v>
      </c>
      <c r="J181" s="17"/>
      <c r="K181" s="17"/>
      <c r="L181" s="18"/>
      <c r="M181" s="16" t="s">
        <v>16</v>
      </c>
      <c r="N181" s="12"/>
      <c r="O181" s="21"/>
      <c r="P181" s="14"/>
      <c r="Q181" s="15"/>
    </row>
    <row r="182" spans="7:17" hidden="1">
      <c r="G182" s="19" t="str">
        <f t="shared" si="2"/>
        <v/>
      </c>
      <c r="H182" s="19"/>
      <c r="I182" s="25"/>
      <c r="J182" s="17"/>
      <c r="K182" s="17"/>
      <c r="L182" s="18"/>
      <c r="M182" s="16"/>
      <c r="N182" s="12"/>
      <c r="O182" s="21"/>
      <c r="P182" s="14"/>
      <c r="Q182" s="15"/>
    </row>
    <row r="183" spans="7:17" hidden="1">
      <c r="G183" s="19">
        <f t="shared" si="2"/>
        <v>0</v>
      </c>
      <c r="H183" s="19"/>
      <c r="I183" s="17" t="s">
        <v>57</v>
      </c>
      <c r="J183" s="17"/>
      <c r="K183" s="17"/>
      <c r="L183" s="18"/>
      <c r="M183" s="16" t="s">
        <v>12</v>
      </c>
      <c r="N183" s="12"/>
      <c r="O183" s="21"/>
      <c r="P183" s="14"/>
      <c r="Q183" s="15"/>
    </row>
    <row r="184" spans="7:17" hidden="1">
      <c r="G184" s="19" t="str">
        <f t="shared" si="2"/>
        <v/>
      </c>
      <c r="H184" s="19"/>
      <c r="I184" s="17"/>
      <c r="J184" s="17"/>
      <c r="K184" s="17"/>
      <c r="L184" s="18"/>
      <c r="M184" s="16"/>
      <c r="N184" s="12"/>
      <c r="O184" s="21"/>
      <c r="P184" s="14"/>
      <c r="Q184" s="15"/>
    </row>
    <row r="185" spans="7:17" hidden="1">
      <c r="G185" s="19">
        <f t="shared" si="2"/>
        <v>0</v>
      </c>
      <c r="H185" s="19"/>
      <c r="I185" s="17" t="s">
        <v>79</v>
      </c>
      <c r="J185" s="17"/>
      <c r="K185" s="17"/>
      <c r="L185" s="18"/>
      <c r="M185" s="16" t="s">
        <v>16</v>
      </c>
      <c r="N185" s="12"/>
      <c r="O185" s="21"/>
      <c r="P185" s="14"/>
      <c r="Q185" s="15"/>
    </row>
    <row r="186" spans="7:17" hidden="1">
      <c r="G186" s="19" t="str">
        <f t="shared" si="2"/>
        <v/>
      </c>
      <c r="H186" s="19"/>
      <c r="I186" s="17"/>
      <c r="J186" s="17"/>
      <c r="K186" s="17"/>
      <c r="L186" s="18"/>
      <c r="M186" s="16"/>
      <c r="N186" s="12"/>
      <c r="O186" s="21"/>
      <c r="P186" s="14"/>
      <c r="Q186" s="15"/>
    </row>
    <row r="187" spans="7:17" hidden="1">
      <c r="G187" s="19">
        <f t="shared" si="2"/>
        <v>0</v>
      </c>
      <c r="H187" s="19"/>
      <c r="I187" s="25" t="s">
        <v>80</v>
      </c>
      <c r="J187" s="17"/>
      <c r="K187" s="17"/>
      <c r="L187" s="18"/>
      <c r="M187" s="16" t="s">
        <v>16</v>
      </c>
      <c r="N187" s="12"/>
      <c r="O187" s="21"/>
      <c r="P187" s="14"/>
      <c r="Q187" s="15"/>
    </row>
    <row r="188" spans="7:17" hidden="1">
      <c r="G188" s="19" t="str">
        <f t="shared" si="2"/>
        <v/>
      </c>
      <c r="H188" s="19"/>
      <c r="I188" s="25"/>
      <c r="J188" s="17"/>
      <c r="K188" s="17"/>
      <c r="L188" s="18"/>
      <c r="M188" s="16"/>
      <c r="N188" s="12"/>
      <c r="O188" s="21"/>
      <c r="P188" s="14"/>
      <c r="Q188" s="15"/>
    </row>
    <row r="189" spans="7:17" hidden="1">
      <c r="G189" s="19">
        <f t="shared" si="2"/>
        <v>0</v>
      </c>
      <c r="H189" s="19"/>
      <c r="I189" s="25" t="s">
        <v>81</v>
      </c>
      <c r="J189" s="17"/>
      <c r="K189" s="17"/>
      <c r="L189" s="18"/>
      <c r="M189" s="16" t="s">
        <v>16</v>
      </c>
      <c r="N189" s="12"/>
      <c r="O189" s="21"/>
      <c r="P189" s="14"/>
      <c r="Q189" s="15"/>
    </row>
    <row r="190" spans="7:17" hidden="1">
      <c r="G190" s="19" t="str">
        <f t="shared" si="2"/>
        <v/>
      </c>
      <c r="H190" s="19"/>
      <c r="I190" s="25"/>
      <c r="J190" s="17"/>
      <c r="K190" s="17"/>
      <c r="L190" s="18"/>
      <c r="M190" s="16"/>
      <c r="N190" s="12"/>
      <c r="O190" s="21"/>
      <c r="P190" s="14"/>
      <c r="Q190" s="15"/>
    </row>
    <row r="191" spans="7:17" hidden="1">
      <c r="G191" s="19">
        <f t="shared" si="2"/>
        <v>0</v>
      </c>
      <c r="H191" s="19"/>
      <c r="I191" s="17" t="s">
        <v>82</v>
      </c>
      <c r="J191" s="17"/>
      <c r="K191" s="17"/>
      <c r="L191" s="18"/>
      <c r="M191" s="16" t="s">
        <v>35</v>
      </c>
      <c r="N191" s="12"/>
      <c r="O191" s="21"/>
      <c r="P191" s="14"/>
      <c r="Q191" s="15"/>
    </row>
    <row r="192" spans="7:17" hidden="1">
      <c r="G192" s="19" t="str">
        <f t="shared" si="2"/>
        <v/>
      </c>
      <c r="H192" s="19"/>
      <c r="I192" s="25"/>
      <c r="J192" s="17"/>
      <c r="K192" s="17"/>
      <c r="L192" s="18"/>
      <c r="M192" s="16"/>
      <c r="N192" s="12"/>
      <c r="O192" s="21"/>
      <c r="P192" s="14"/>
      <c r="Q192" s="15"/>
    </row>
    <row r="193" spans="7:17" hidden="1">
      <c r="G193" s="19">
        <f t="shared" si="2"/>
        <v>0</v>
      </c>
      <c r="H193" s="19"/>
      <c r="I193" s="17" t="s">
        <v>66</v>
      </c>
      <c r="J193" s="17"/>
      <c r="K193" s="17"/>
      <c r="L193" s="18"/>
      <c r="M193" s="16"/>
      <c r="N193" s="12"/>
      <c r="O193" s="21"/>
      <c r="P193" s="14"/>
      <c r="Q193" s="15"/>
    </row>
    <row r="194" spans="7:17" hidden="1">
      <c r="G194" s="19" t="str">
        <f t="shared" si="2"/>
        <v/>
      </c>
      <c r="H194" s="19"/>
      <c r="I194" s="17" t="s">
        <v>67</v>
      </c>
      <c r="J194" s="17"/>
      <c r="K194" s="17"/>
      <c r="L194" s="18"/>
      <c r="M194" s="16" t="s">
        <v>12</v>
      </c>
      <c r="N194" s="12"/>
      <c r="O194" s="21"/>
      <c r="P194" s="14"/>
      <c r="Q194" s="15"/>
    </row>
    <row r="195" spans="7:17" hidden="1">
      <c r="G195" s="19" t="str">
        <f t="shared" si="2"/>
        <v/>
      </c>
      <c r="H195" s="19"/>
      <c r="I195" s="32"/>
      <c r="J195" s="32"/>
      <c r="K195" s="32"/>
      <c r="L195" s="20"/>
      <c r="M195" s="23"/>
      <c r="N195" s="24"/>
      <c r="O195" s="20"/>
      <c r="P195" s="14"/>
      <c r="Q195" s="15"/>
    </row>
    <row r="196" spans="7:17" hidden="1">
      <c r="G196" s="19">
        <f t="shared" si="2"/>
        <v>0</v>
      </c>
      <c r="H196" s="19"/>
      <c r="I196" s="17" t="s">
        <v>68</v>
      </c>
      <c r="J196" s="17"/>
      <c r="K196" s="17"/>
      <c r="L196" s="18"/>
      <c r="M196" s="16" t="s">
        <v>12</v>
      </c>
      <c r="N196" s="12"/>
      <c r="O196" s="21"/>
      <c r="P196" s="14"/>
      <c r="Q196" s="15"/>
    </row>
    <row r="197" spans="7:17" hidden="1">
      <c r="G197" s="19" t="str">
        <f t="shared" si="2"/>
        <v/>
      </c>
      <c r="H197" s="19"/>
      <c r="I197" s="25"/>
      <c r="J197" s="17"/>
      <c r="K197" s="17"/>
      <c r="L197" s="18"/>
      <c r="M197" s="16"/>
      <c r="N197" s="12"/>
      <c r="O197" s="21"/>
      <c r="P197" s="14"/>
      <c r="Q197" s="15"/>
    </row>
    <row r="198" spans="7:17" hidden="1">
      <c r="G198" s="19">
        <f t="shared" si="2"/>
        <v>0</v>
      </c>
      <c r="H198" s="19"/>
      <c r="I198" s="17" t="s">
        <v>42</v>
      </c>
      <c r="J198" s="17"/>
      <c r="K198" s="17"/>
      <c r="L198" s="18"/>
      <c r="M198" s="16" t="s">
        <v>12</v>
      </c>
      <c r="N198" s="12"/>
      <c r="O198" s="21"/>
      <c r="P198" s="14"/>
      <c r="Q198" s="15"/>
    </row>
    <row r="199" spans="7:17" hidden="1">
      <c r="G199" s="19" t="str">
        <f t="shared" si="2"/>
        <v/>
      </c>
      <c r="H199" s="19"/>
      <c r="I199" s="32"/>
      <c r="J199" s="17"/>
      <c r="K199" s="17"/>
      <c r="L199" s="18"/>
      <c r="M199" s="16"/>
      <c r="N199" s="12"/>
      <c r="O199" s="21"/>
      <c r="P199" s="14"/>
      <c r="Q199" s="15"/>
    </row>
    <row r="200" spans="7:17" hidden="1">
      <c r="G200" s="19">
        <f t="shared" si="2"/>
        <v>0</v>
      </c>
      <c r="H200" s="19"/>
      <c r="I200" s="17" t="s">
        <v>61</v>
      </c>
      <c r="J200" s="17"/>
      <c r="K200" s="17"/>
      <c r="L200" s="18"/>
      <c r="M200" s="16"/>
      <c r="N200" s="12"/>
      <c r="O200" s="21"/>
      <c r="P200" s="14"/>
      <c r="Q200" s="15"/>
    </row>
    <row r="201" spans="7:17" hidden="1">
      <c r="G201" s="19" t="str">
        <f t="shared" si="2"/>
        <v/>
      </c>
      <c r="H201" s="19"/>
      <c r="I201" s="17" t="s">
        <v>70</v>
      </c>
      <c r="J201" s="17"/>
      <c r="K201" s="17"/>
      <c r="L201" s="18"/>
      <c r="M201" s="16" t="s">
        <v>12</v>
      </c>
      <c r="N201" s="12"/>
      <c r="O201" s="21"/>
      <c r="P201" s="14"/>
      <c r="Q201" s="15"/>
    </row>
    <row r="202" spans="7:17" hidden="1">
      <c r="G202" s="19" t="str">
        <f t="shared" si="2"/>
        <v/>
      </c>
      <c r="H202" s="19"/>
      <c r="I202" s="17"/>
      <c r="J202" s="17"/>
      <c r="K202" s="17"/>
      <c r="L202" s="18"/>
      <c r="M202" s="16"/>
      <c r="N202" s="12"/>
      <c r="O202" s="21"/>
      <c r="P202" s="14"/>
      <c r="Q202" s="15"/>
    </row>
    <row r="203" spans="7:17" hidden="1">
      <c r="G203" s="19">
        <f t="shared" si="2"/>
        <v>0</v>
      </c>
      <c r="H203" s="19"/>
      <c r="I203" s="17" t="s">
        <v>63</v>
      </c>
      <c r="J203" s="17"/>
      <c r="K203" s="17"/>
      <c r="L203" s="18"/>
      <c r="M203" s="16"/>
      <c r="N203" s="12"/>
      <c r="O203" s="21"/>
      <c r="P203" s="14"/>
      <c r="Q203" s="15"/>
    </row>
    <row r="204" spans="7:17" hidden="1">
      <c r="G204" s="19" t="str">
        <f t="shared" si="2"/>
        <v/>
      </c>
      <c r="H204" s="19"/>
      <c r="I204" s="17" t="s">
        <v>64</v>
      </c>
      <c r="J204" s="17"/>
      <c r="K204" s="17"/>
      <c r="L204" s="18"/>
      <c r="M204" s="16" t="s">
        <v>12</v>
      </c>
      <c r="N204" s="12"/>
      <c r="O204" s="21"/>
      <c r="P204" s="14"/>
      <c r="Q204" s="15"/>
    </row>
    <row r="205" spans="7:17" hidden="1">
      <c r="G205" s="19" t="str">
        <f t="shared" si="2"/>
        <v/>
      </c>
      <c r="H205" s="19"/>
      <c r="I205" s="32"/>
      <c r="J205" s="17"/>
      <c r="K205" s="17"/>
      <c r="L205" s="18"/>
      <c r="M205" s="16"/>
      <c r="N205" s="12"/>
      <c r="O205" s="21"/>
      <c r="P205" s="14"/>
      <c r="Q205" s="15"/>
    </row>
    <row r="206" spans="7:17" hidden="1">
      <c r="G206" s="19">
        <f t="shared" si="2"/>
        <v>0</v>
      </c>
      <c r="H206" s="19"/>
      <c r="I206" s="17" t="s">
        <v>65</v>
      </c>
      <c r="J206" s="17"/>
      <c r="K206" s="17"/>
      <c r="L206" s="18"/>
      <c r="M206" s="16" t="s">
        <v>12</v>
      </c>
      <c r="N206" s="12"/>
      <c r="O206" s="21"/>
      <c r="P206" s="14"/>
      <c r="Q206" s="15"/>
    </row>
    <row r="207" spans="7:17" hidden="1">
      <c r="G207" s="19" t="str">
        <f t="shared" si="2"/>
        <v/>
      </c>
      <c r="H207" s="19"/>
      <c r="I207" s="32"/>
      <c r="J207" s="17"/>
      <c r="K207" s="17"/>
      <c r="L207" s="18"/>
      <c r="M207" s="16"/>
      <c r="N207" s="12"/>
      <c r="O207" s="21"/>
      <c r="P207" s="14"/>
      <c r="Q207" s="15"/>
    </row>
    <row r="208" spans="7:17" hidden="1">
      <c r="G208" s="19">
        <f t="shared" si="2"/>
        <v>0</v>
      </c>
      <c r="H208" s="19"/>
      <c r="I208" s="17" t="s">
        <v>66</v>
      </c>
      <c r="J208" s="17"/>
      <c r="K208" s="17"/>
      <c r="L208" s="18"/>
      <c r="M208" s="16"/>
      <c r="N208" s="12"/>
      <c r="O208" s="21"/>
      <c r="P208" s="14"/>
      <c r="Q208" s="15"/>
    </row>
    <row r="209" spans="7:17" hidden="1">
      <c r="G209" s="19" t="str">
        <f t="shared" si="2"/>
        <v/>
      </c>
      <c r="H209" s="19"/>
      <c r="I209" s="17" t="s">
        <v>67</v>
      </c>
      <c r="J209" s="17"/>
      <c r="K209" s="17"/>
      <c r="L209" s="18"/>
      <c r="M209" s="16" t="s">
        <v>12</v>
      </c>
      <c r="N209" s="12"/>
      <c r="O209" s="21"/>
      <c r="P209" s="14"/>
      <c r="Q209" s="15"/>
    </row>
    <row r="210" spans="7:17" hidden="1">
      <c r="G210" s="19" t="str">
        <f t="shared" si="2"/>
        <v/>
      </c>
      <c r="H210" s="19"/>
      <c r="I210" s="17"/>
      <c r="J210" s="17"/>
      <c r="K210" s="17"/>
      <c r="L210" s="18"/>
      <c r="M210" s="16"/>
      <c r="N210" s="12"/>
      <c r="O210" s="21"/>
      <c r="P210" s="14"/>
      <c r="Q210" s="15"/>
    </row>
    <row r="211" spans="7:17" hidden="1">
      <c r="G211" s="19">
        <f t="shared" si="2"/>
        <v>0</v>
      </c>
      <c r="H211" s="19"/>
      <c r="I211" s="17" t="s">
        <v>68</v>
      </c>
      <c r="J211" s="17"/>
      <c r="K211" s="17"/>
      <c r="L211" s="18"/>
      <c r="M211" s="16" t="s">
        <v>12</v>
      </c>
      <c r="N211" s="12"/>
      <c r="O211" s="21"/>
      <c r="P211" s="14"/>
      <c r="Q211" s="15"/>
    </row>
    <row r="212" spans="7:17" hidden="1">
      <c r="G212" s="19" t="str">
        <f t="shared" si="2"/>
        <v/>
      </c>
      <c r="H212" s="19"/>
      <c r="I212" s="17"/>
      <c r="J212" s="17"/>
      <c r="K212" s="17"/>
      <c r="L212" s="18"/>
      <c r="M212" s="16"/>
      <c r="N212" s="12"/>
      <c r="O212" s="21"/>
      <c r="P212" s="14"/>
      <c r="Q212" s="15"/>
    </row>
    <row r="213" spans="7:17" hidden="1">
      <c r="G213" s="19">
        <f t="shared" ref="G213:G255" si="3">IF(OR(I213=0,I212&gt;0),"",E213)</f>
        <v>0</v>
      </c>
      <c r="H213" s="19"/>
      <c r="I213" s="17" t="s">
        <v>83</v>
      </c>
      <c r="J213" s="17"/>
      <c r="K213" s="17"/>
      <c r="L213" s="18"/>
      <c r="M213" s="16" t="s">
        <v>35</v>
      </c>
      <c r="N213" s="12"/>
      <c r="O213" s="21"/>
      <c r="P213" s="14"/>
      <c r="Q213" s="15"/>
    </row>
    <row r="214" spans="7:17" hidden="1">
      <c r="G214" s="19" t="str">
        <f t="shared" si="3"/>
        <v/>
      </c>
      <c r="H214" s="19"/>
      <c r="I214" s="17"/>
      <c r="J214" s="17"/>
      <c r="K214" s="17"/>
      <c r="L214" s="18"/>
      <c r="M214" s="16"/>
      <c r="N214" s="12"/>
      <c r="O214" s="21"/>
      <c r="P214" s="14"/>
      <c r="Q214" s="15"/>
    </row>
    <row r="215" spans="7:17" hidden="1">
      <c r="G215" s="19">
        <f t="shared" si="3"/>
        <v>0</v>
      </c>
      <c r="H215" s="19"/>
      <c r="I215" s="17" t="s">
        <v>41</v>
      </c>
      <c r="J215" s="17"/>
      <c r="K215" s="17"/>
      <c r="L215" s="18"/>
      <c r="M215" s="16" t="s">
        <v>16</v>
      </c>
      <c r="N215" s="12"/>
      <c r="O215" s="21"/>
      <c r="P215" s="14"/>
      <c r="Q215" s="15"/>
    </row>
    <row r="216" spans="7:17" hidden="1">
      <c r="G216" s="19" t="str">
        <f t="shared" si="3"/>
        <v/>
      </c>
      <c r="H216" s="19"/>
      <c r="I216" s="32"/>
      <c r="J216" s="32"/>
      <c r="K216" s="32"/>
      <c r="L216" s="20"/>
      <c r="M216" s="23"/>
      <c r="N216" s="24"/>
      <c r="O216" s="20"/>
      <c r="P216" s="14"/>
      <c r="Q216" s="15"/>
    </row>
    <row r="217" spans="7:17" hidden="1">
      <c r="G217" s="19">
        <f t="shared" si="3"/>
        <v>0</v>
      </c>
      <c r="H217" s="19"/>
      <c r="I217" s="17" t="s">
        <v>84</v>
      </c>
      <c r="J217" s="17"/>
      <c r="K217" s="17"/>
      <c r="L217" s="18"/>
      <c r="M217" s="16"/>
      <c r="N217" s="12"/>
      <c r="O217" s="21"/>
      <c r="P217" s="14"/>
      <c r="Q217" s="15"/>
    </row>
    <row r="218" spans="7:17" hidden="1">
      <c r="G218" s="19" t="str">
        <f t="shared" si="3"/>
        <v/>
      </c>
      <c r="H218" s="19"/>
      <c r="I218" s="17" t="s">
        <v>85</v>
      </c>
      <c r="J218" s="17"/>
      <c r="K218" s="17"/>
      <c r="L218" s="18"/>
      <c r="M218" s="16" t="s">
        <v>12</v>
      </c>
      <c r="N218" s="12"/>
      <c r="O218" s="21"/>
      <c r="P218" s="14"/>
      <c r="Q218" s="15"/>
    </row>
    <row r="219" spans="7:17" hidden="1">
      <c r="G219" s="19" t="str">
        <f t="shared" si="3"/>
        <v/>
      </c>
      <c r="H219" s="19"/>
      <c r="I219" s="17"/>
      <c r="J219" s="17"/>
      <c r="K219" s="17"/>
      <c r="L219" s="18"/>
      <c r="M219" s="16"/>
      <c r="N219" s="12"/>
      <c r="O219" s="21"/>
      <c r="P219" s="14"/>
      <c r="Q219" s="15"/>
    </row>
    <row r="220" spans="7:17" hidden="1">
      <c r="G220" s="19">
        <f t="shared" si="3"/>
        <v>0</v>
      </c>
      <c r="H220" s="19"/>
      <c r="I220" s="17" t="s">
        <v>86</v>
      </c>
      <c r="J220" s="17"/>
      <c r="K220" s="17"/>
      <c r="L220" s="18"/>
      <c r="M220" s="16" t="s">
        <v>35</v>
      </c>
      <c r="N220" s="12"/>
      <c r="O220" s="21"/>
      <c r="P220" s="14"/>
      <c r="Q220" s="15"/>
    </row>
    <row r="221" spans="7:17" hidden="1">
      <c r="G221" s="19" t="str">
        <f t="shared" si="3"/>
        <v/>
      </c>
      <c r="H221" s="19"/>
      <c r="I221" s="17"/>
      <c r="J221" s="17"/>
      <c r="K221" s="17"/>
      <c r="L221" s="18"/>
      <c r="M221" s="16"/>
      <c r="N221" s="12"/>
      <c r="O221" s="21"/>
      <c r="P221" s="14"/>
      <c r="Q221" s="15"/>
    </row>
    <row r="222" spans="7:17" hidden="1">
      <c r="G222" s="19">
        <f t="shared" si="3"/>
        <v>0</v>
      </c>
      <c r="H222" s="19"/>
      <c r="I222" s="17" t="s">
        <v>87</v>
      </c>
      <c r="J222" s="17"/>
      <c r="K222" s="17"/>
      <c r="L222" s="18"/>
      <c r="M222" s="16"/>
      <c r="N222" s="12"/>
      <c r="O222" s="21"/>
      <c r="P222" s="14"/>
      <c r="Q222" s="15"/>
    </row>
    <row r="223" spans="7:17" hidden="1">
      <c r="G223" s="19" t="str">
        <f t="shared" si="3"/>
        <v/>
      </c>
      <c r="H223" s="19"/>
      <c r="I223" s="17" t="s">
        <v>88</v>
      </c>
      <c r="J223" s="17"/>
      <c r="K223" s="17"/>
      <c r="L223" s="18"/>
      <c r="M223" s="16" t="s">
        <v>35</v>
      </c>
      <c r="N223" s="12"/>
      <c r="O223" s="21"/>
      <c r="P223" s="14"/>
      <c r="Q223" s="15"/>
    </row>
    <row r="224" spans="7:17" hidden="1">
      <c r="G224" s="19" t="str">
        <f t="shared" si="3"/>
        <v/>
      </c>
      <c r="H224" s="19"/>
      <c r="I224" s="17"/>
      <c r="J224" s="17"/>
      <c r="K224" s="17"/>
      <c r="L224" s="18"/>
      <c r="M224" s="16"/>
      <c r="N224" s="12"/>
      <c r="O224" s="21"/>
      <c r="P224" s="14"/>
      <c r="Q224" s="15"/>
    </row>
    <row r="225" spans="7:17" hidden="1">
      <c r="G225" s="19">
        <f t="shared" si="3"/>
        <v>0</v>
      </c>
      <c r="H225" s="19"/>
      <c r="I225" s="17" t="s">
        <v>36</v>
      </c>
      <c r="J225" s="17"/>
      <c r="K225" s="17"/>
      <c r="L225" s="18"/>
      <c r="M225" s="16" t="s">
        <v>12</v>
      </c>
      <c r="N225" s="12"/>
      <c r="O225" s="21"/>
      <c r="P225" s="14"/>
      <c r="Q225" s="15"/>
    </row>
    <row r="226" spans="7:17" hidden="1">
      <c r="G226" s="19" t="str">
        <f t="shared" si="3"/>
        <v/>
      </c>
      <c r="H226" s="19"/>
      <c r="I226" s="17"/>
      <c r="J226" s="17"/>
      <c r="K226" s="17"/>
      <c r="L226" s="18"/>
      <c r="M226" s="16"/>
      <c r="N226" s="12"/>
      <c r="O226" s="21"/>
      <c r="P226" s="14"/>
      <c r="Q226" s="15"/>
    </row>
    <row r="227" spans="7:17" hidden="1">
      <c r="G227" s="19">
        <f t="shared" si="3"/>
        <v>0</v>
      </c>
      <c r="H227" s="19"/>
      <c r="I227" s="17" t="s">
        <v>89</v>
      </c>
      <c r="J227" s="17"/>
      <c r="K227" s="17"/>
      <c r="L227" s="18"/>
      <c r="M227" s="16" t="s">
        <v>12</v>
      </c>
      <c r="N227" s="12"/>
      <c r="O227" s="21"/>
      <c r="P227" s="14"/>
      <c r="Q227" s="15"/>
    </row>
    <row r="228" spans="7:17" hidden="1">
      <c r="G228" s="19" t="str">
        <f t="shared" si="3"/>
        <v/>
      </c>
      <c r="H228" s="19"/>
      <c r="I228" s="17"/>
      <c r="J228" s="17"/>
      <c r="K228" s="17"/>
      <c r="L228" s="18"/>
      <c r="M228" s="16"/>
      <c r="N228" s="12"/>
      <c r="O228" s="21"/>
      <c r="P228" s="14"/>
      <c r="Q228" s="15"/>
    </row>
    <row r="229" spans="7:17" hidden="1">
      <c r="G229" s="19">
        <f t="shared" si="3"/>
        <v>0</v>
      </c>
      <c r="H229" s="19"/>
      <c r="I229" s="17" t="s">
        <v>28</v>
      </c>
      <c r="J229" s="17"/>
      <c r="K229" s="17"/>
      <c r="L229" s="18"/>
      <c r="M229" s="16" t="s">
        <v>16</v>
      </c>
      <c r="N229" s="12"/>
      <c r="O229" s="21"/>
      <c r="P229" s="14"/>
      <c r="Q229" s="15"/>
    </row>
    <row r="230" spans="7:17" hidden="1">
      <c r="G230" s="19" t="str">
        <f t="shared" si="3"/>
        <v/>
      </c>
      <c r="H230" s="19"/>
      <c r="I230" s="17"/>
      <c r="J230" s="17"/>
      <c r="K230" s="17"/>
      <c r="L230" s="18"/>
      <c r="M230" s="16"/>
      <c r="N230" s="12"/>
      <c r="O230" s="21"/>
      <c r="P230" s="14"/>
      <c r="Q230" s="15"/>
    </row>
    <row r="231" spans="7:17" hidden="1">
      <c r="G231" s="19">
        <f t="shared" si="3"/>
        <v>0</v>
      </c>
      <c r="H231" s="19"/>
      <c r="I231" s="17" t="s">
        <v>27</v>
      </c>
      <c r="J231" s="17"/>
      <c r="K231" s="17"/>
      <c r="L231" s="18"/>
      <c r="M231" s="16" t="s">
        <v>16</v>
      </c>
      <c r="N231" s="12"/>
      <c r="O231" s="21"/>
      <c r="P231" s="14"/>
      <c r="Q231" s="15"/>
    </row>
    <row r="232" spans="7:17" hidden="1">
      <c r="G232" s="19" t="str">
        <f t="shared" si="3"/>
        <v/>
      </c>
      <c r="H232" s="19"/>
      <c r="I232" s="17"/>
      <c r="J232" s="17"/>
      <c r="K232" s="17"/>
      <c r="L232" s="18"/>
      <c r="M232" s="16"/>
      <c r="N232" s="12"/>
      <c r="O232" s="21"/>
      <c r="P232" s="14"/>
      <c r="Q232" s="15"/>
    </row>
    <row r="233" spans="7:17" hidden="1">
      <c r="G233" s="19">
        <f t="shared" si="3"/>
        <v>0</v>
      </c>
      <c r="H233" s="19"/>
      <c r="I233" s="17" t="s">
        <v>43</v>
      </c>
      <c r="J233" s="17"/>
      <c r="K233" s="17"/>
      <c r="L233" s="18"/>
      <c r="M233" s="16" t="s">
        <v>12</v>
      </c>
      <c r="N233" s="12"/>
      <c r="O233" s="21"/>
      <c r="P233" s="14"/>
      <c r="Q233" s="15"/>
    </row>
    <row r="234" spans="7:17" hidden="1">
      <c r="G234" s="19" t="str">
        <f t="shared" si="3"/>
        <v/>
      </c>
      <c r="H234" s="19"/>
      <c r="I234" s="17"/>
      <c r="J234" s="17"/>
      <c r="K234" s="17"/>
      <c r="L234" s="18"/>
      <c r="M234" s="16"/>
      <c r="N234" s="12"/>
      <c r="O234" s="21"/>
      <c r="P234" s="14"/>
      <c r="Q234" s="15"/>
    </row>
    <row r="235" spans="7:17" hidden="1">
      <c r="G235" s="19">
        <f t="shared" si="3"/>
        <v>0</v>
      </c>
      <c r="H235" s="19"/>
      <c r="I235" s="17" t="s">
        <v>30</v>
      </c>
      <c r="J235" s="17"/>
      <c r="K235" s="17"/>
      <c r="L235" s="18"/>
      <c r="M235" s="16" t="s">
        <v>12</v>
      </c>
      <c r="N235" s="12"/>
      <c r="O235" s="21"/>
      <c r="P235" s="14"/>
      <c r="Q235" s="15"/>
    </row>
    <row r="236" spans="7:17" hidden="1">
      <c r="G236" s="19" t="str">
        <f t="shared" si="3"/>
        <v/>
      </c>
      <c r="H236" s="19"/>
      <c r="I236" s="17"/>
      <c r="J236" s="17"/>
      <c r="K236" s="17"/>
      <c r="L236" s="18"/>
      <c r="M236" s="16"/>
      <c r="N236" s="12"/>
      <c r="O236" s="21"/>
      <c r="P236" s="14"/>
      <c r="Q236" s="15"/>
    </row>
    <row r="237" spans="7:17" hidden="1">
      <c r="G237" s="19">
        <f t="shared" si="3"/>
        <v>0</v>
      </c>
      <c r="H237" s="19"/>
      <c r="I237" s="17" t="s">
        <v>44</v>
      </c>
      <c r="J237" s="17"/>
      <c r="K237" s="17"/>
      <c r="L237" s="18"/>
      <c r="M237" s="16" t="s">
        <v>12</v>
      </c>
      <c r="N237" s="12"/>
      <c r="O237" s="21"/>
      <c r="P237" s="14"/>
      <c r="Q237" s="15"/>
    </row>
    <row r="238" spans="7:17" hidden="1">
      <c r="G238" s="19" t="str">
        <f t="shared" si="3"/>
        <v/>
      </c>
      <c r="H238" s="19"/>
      <c r="I238" s="32"/>
      <c r="J238" s="32"/>
      <c r="K238" s="32"/>
      <c r="L238" s="20"/>
      <c r="M238" s="23"/>
      <c r="N238" s="24"/>
      <c r="O238" s="20"/>
      <c r="P238" s="14"/>
      <c r="Q238" s="15"/>
    </row>
    <row r="239" spans="7:17" hidden="1">
      <c r="G239" s="19">
        <f t="shared" si="3"/>
        <v>0</v>
      </c>
      <c r="H239" s="19"/>
      <c r="I239" s="17" t="s">
        <v>41</v>
      </c>
      <c r="J239" s="17"/>
      <c r="K239" s="17"/>
      <c r="L239" s="18"/>
      <c r="M239" s="16" t="s">
        <v>16</v>
      </c>
      <c r="N239" s="12"/>
      <c r="O239" s="21"/>
      <c r="P239" s="14"/>
      <c r="Q239" s="15"/>
    </row>
    <row r="240" spans="7:17" hidden="1">
      <c r="G240" s="19" t="str">
        <f t="shared" si="3"/>
        <v/>
      </c>
      <c r="H240" s="19"/>
      <c r="I240" s="17"/>
      <c r="J240" s="17"/>
      <c r="K240" s="17"/>
      <c r="L240" s="18"/>
      <c r="M240" s="16"/>
      <c r="N240" s="12"/>
      <c r="O240" s="21"/>
      <c r="P240" s="14"/>
      <c r="Q240" s="15"/>
    </row>
    <row r="241" spans="7:17" hidden="1">
      <c r="G241" s="19">
        <f t="shared" si="3"/>
        <v>0</v>
      </c>
      <c r="H241" s="19"/>
      <c r="I241" s="17" t="s">
        <v>90</v>
      </c>
      <c r="J241" s="17"/>
      <c r="K241" s="17"/>
      <c r="L241" s="18"/>
      <c r="M241" s="16" t="s">
        <v>16</v>
      </c>
      <c r="N241" s="12"/>
      <c r="O241" s="21"/>
      <c r="P241" s="14"/>
      <c r="Q241" s="15"/>
    </row>
    <row r="242" spans="7:17" hidden="1">
      <c r="G242" s="19" t="str">
        <f t="shared" si="3"/>
        <v/>
      </c>
      <c r="H242" s="19"/>
      <c r="I242" s="17"/>
      <c r="J242" s="17"/>
      <c r="K242" s="17"/>
      <c r="L242" s="18"/>
      <c r="M242" s="16"/>
      <c r="N242" s="12"/>
      <c r="O242" s="21"/>
      <c r="P242" s="14"/>
      <c r="Q242" s="15"/>
    </row>
    <row r="243" spans="7:17">
      <c r="G243" s="19"/>
      <c r="H243" s="19"/>
      <c r="I243" s="17" t="s">
        <v>91</v>
      </c>
      <c r="J243" s="17"/>
      <c r="K243" s="17"/>
      <c r="L243" s="18"/>
      <c r="M243" s="16"/>
      <c r="N243" s="12"/>
      <c r="O243" s="21"/>
      <c r="P243" s="14"/>
      <c r="Q243" s="15"/>
    </row>
    <row r="244" spans="7:17">
      <c r="G244" s="19">
        <v>4</v>
      </c>
      <c r="H244" s="19"/>
      <c r="I244" s="17" t="s">
        <v>92</v>
      </c>
      <c r="J244" s="17"/>
      <c r="K244" s="17"/>
      <c r="L244" s="18"/>
      <c r="M244" s="16"/>
      <c r="N244" s="12"/>
      <c r="O244" s="21"/>
      <c r="P244" s="14"/>
      <c r="Q244" s="15"/>
    </row>
    <row r="245" spans="7:17">
      <c r="G245" s="19" t="str">
        <f t="shared" si="3"/>
        <v/>
      </c>
      <c r="H245" s="19"/>
      <c r="I245" s="17" t="s">
        <v>67</v>
      </c>
      <c r="J245" s="17"/>
      <c r="K245" s="17"/>
      <c r="L245" s="18"/>
      <c r="M245" s="16"/>
      <c r="N245" s="12"/>
      <c r="O245" s="21"/>
      <c r="P245" s="14"/>
      <c r="Q245" s="15"/>
    </row>
    <row r="246" spans="7:17" hidden="1">
      <c r="G246" s="19" t="str">
        <f t="shared" si="3"/>
        <v/>
      </c>
      <c r="H246" s="19"/>
      <c r="I246" s="17"/>
      <c r="J246" s="17"/>
      <c r="K246" s="17"/>
      <c r="L246" s="18"/>
      <c r="M246" s="16"/>
      <c r="N246" s="12"/>
      <c r="O246" s="21"/>
      <c r="P246" s="14"/>
      <c r="Q246" s="15"/>
    </row>
    <row r="247" spans="7:17" hidden="1">
      <c r="G247" s="19">
        <f t="shared" si="3"/>
        <v>0</v>
      </c>
      <c r="H247" s="19"/>
      <c r="I247" s="17" t="s">
        <v>93</v>
      </c>
      <c r="J247" s="6">
        <v>4791</v>
      </c>
      <c r="K247" s="5" t="s">
        <v>94</v>
      </c>
      <c r="L247" s="6">
        <v>4916</v>
      </c>
      <c r="M247" s="16"/>
      <c r="N247" s="12"/>
      <c r="O247" s="21"/>
      <c r="P247" s="14"/>
      <c r="Q247" s="15"/>
    </row>
    <row r="248" spans="7:17">
      <c r="G248" s="19"/>
      <c r="H248" s="19"/>
      <c r="I248" s="17" t="s">
        <v>10</v>
      </c>
      <c r="J248" s="6" t="s">
        <v>95</v>
      </c>
      <c r="K248" s="5"/>
      <c r="L248" s="6"/>
      <c r="M248" s="16" t="s">
        <v>12</v>
      </c>
      <c r="N248" s="12"/>
      <c r="O248" s="21">
        <f>50*4</f>
        <v>200</v>
      </c>
      <c r="P248" s="14"/>
      <c r="Q248" s="15"/>
    </row>
    <row r="249" spans="7:17">
      <c r="G249" s="19" t="str">
        <f>IF(OR(I249=0,I247&gt;0),"",E249)</f>
        <v/>
      </c>
      <c r="H249" s="19"/>
      <c r="I249" s="17"/>
      <c r="J249" s="17"/>
      <c r="K249" s="17"/>
      <c r="L249" s="18"/>
      <c r="M249" s="16"/>
      <c r="N249" s="12"/>
      <c r="O249" s="21"/>
      <c r="P249" s="14"/>
      <c r="Q249" s="15"/>
    </row>
    <row r="250" spans="7:17">
      <c r="G250" s="19">
        <v>5</v>
      </c>
      <c r="H250" s="19"/>
      <c r="I250" s="17" t="s">
        <v>96</v>
      </c>
      <c r="J250" s="17"/>
      <c r="K250" s="17"/>
      <c r="L250" s="18"/>
      <c r="M250" s="16"/>
      <c r="N250" s="12"/>
      <c r="O250" s="21"/>
      <c r="P250" s="14"/>
      <c r="Q250" s="15"/>
    </row>
    <row r="251" spans="7:17">
      <c r="G251" s="19" t="str">
        <f t="shared" si="3"/>
        <v/>
      </c>
      <c r="H251" s="19"/>
      <c r="I251" s="17" t="s">
        <v>97</v>
      </c>
      <c r="J251" s="17"/>
      <c r="K251" s="17"/>
      <c r="L251" s="18"/>
      <c r="M251" s="16"/>
      <c r="N251" s="12"/>
      <c r="O251" s="21"/>
      <c r="P251" s="14"/>
      <c r="Q251" s="15"/>
    </row>
    <row r="252" spans="7:17" hidden="1">
      <c r="G252" s="19" t="str">
        <f t="shared" si="3"/>
        <v/>
      </c>
      <c r="H252" s="19"/>
      <c r="I252" s="17"/>
      <c r="J252" s="17"/>
      <c r="K252" s="17"/>
      <c r="L252" s="18"/>
      <c r="M252" s="16"/>
      <c r="N252" s="12"/>
      <c r="O252" s="21"/>
      <c r="P252" s="14"/>
      <c r="Q252" s="15"/>
    </row>
    <row r="253" spans="7:17">
      <c r="G253" s="19"/>
      <c r="H253" s="19"/>
      <c r="I253" s="17" t="s">
        <v>98</v>
      </c>
      <c r="J253" s="6" t="s">
        <v>99</v>
      </c>
      <c r="K253" s="5"/>
      <c r="L253" s="6"/>
      <c r="M253" s="16" t="s">
        <v>14</v>
      </c>
      <c r="N253" s="12"/>
      <c r="O253" s="21">
        <f>200*0.04*2.5</f>
        <v>20</v>
      </c>
      <c r="P253" s="14"/>
      <c r="Q253" s="15"/>
    </row>
    <row r="254" spans="7:17" hidden="1">
      <c r="G254" s="19" t="str">
        <f t="shared" si="3"/>
        <v/>
      </c>
      <c r="H254" s="19"/>
      <c r="I254" s="17"/>
      <c r="J254" s="17"/>
      <c r="K254" s="33" t="s">
        <v>100</v>
      </c>
      <c r="L254" s="18"/>
      <c r="M254" s="16"/>
      <c r="N254" s="12"/>
      <c r="O254" s="21"/>
      <c r="P254" s="14"/>
      <c r="Q254" s="15"/>
    </row>
    <row r="255" spans="7:17" hidden="1">
      <c r="G255" s="19" t="str">
        <f t="shared" si="3"/>
        <v/>
      </c>
      <c r="H255" s="19"/>
      <c r="I255" s="17"/>
      <c r="J255" s="6">
        <v>6400</v>
      </c>
      <c r="K255" s="5" t="s">
        <v>94</v>
      </c>
      <c r="L255" s="6">
        <v>7250</v>
      </c>
      <c r="M255" s="16"/>
      <c r="N255" s="12"/>
      <c r="O255" s="21"/>
      <c r="P255" s="14"/>
      <c r="Q255" s="15"/>
    </row>
    <row r="256" spans="7:17">
      <c r="G256" s="19"/>
      <c r="H256" s="19"/>
      <c r="I256" s="17"/>
      <c r="J256" s="6"/>
      <c r="K256" s="5"/>
      <c r="L256" s="6"/>
      <c r="M256" s="16"/>
      <c r="N256" s="12"/>
      <c r="O256" s="21"/>
      <c r="P256" s="14"/>
      <c r="Q256" s="15"/>
    </row>
    <row r="257" spans="4:17">
      <c r="G257" s="19"/>
      <c r="H257" s="19"/>
      <c r="I257" s="17" t="s">
        <v>101</v>
      </c>
      <c r="J257" s="6"/>
      <c r="K257" s="5"/>
      <c r="L257" s="6"/>
      <c r="M257" s="16"/>
      <c r="N257" s="12"/>
      <c r="O257" s="21"/>
      <c r="P257" s="14"/>
      <c r="Q257" s="15"/>
    </row>
    <row r="258" spans="4:17">
      <c r="G258" s="19">
        <v>6</v>
      </c>
      <c r="H258" s="19"/>
      <c r="I258" s="17" t="s">
        <v>136</v>
      </c>
      <c r="J258" s="6"/>
      <c r="K258" s="5"/>
      <c r="L258" s="6"/>
      <c r="M258" s="16"/>
      <c r="N258" s="12"/>
      <c r="O258" s="21"/>
      <c r="P258" s="14"/>
      <c r="Q258" s="15"/>
    </row>
    <row r="259" spans="4:17">
      <c r="G259" s="19"/>
      <c r="H259" s="19"/>
      <c r="I259" s="17" t="s">
        <v>10</v>
      </c>
      <c r="J259" s="6" t="s">
        <v>102</v>
      </c>
      <c r="K259" s="5"/>
      <c r="L259" s="6"/>
      <c r="M259" s="16" t="s">
        <v>35</v>
      </c>
      <c r="N259" s="12"/>
      <c r="O259" s="21">
        <f>(18.5*3+20*1.5/2*2+(216-160)*1.8)*0.4</f>
        <v>74.52000000000001</v>
      </c>
      <c r="P259" s="14"/>
      <c r="Q259" s="15"/>
    </row>
    <row r="260" spans="4:17">
      <c r="G260" s="19"/>
      <c r="H260" s="19"/>
      <c r="I260" s="17"/>
      <c r="J260" s="6"/>
      <c r="K260" s="5"/>
      <c r="L260" s="6"/>
      <c r="M260" s="16"/>
      <c r="N260" s="12"/>
      <c r="O260" s="21"/>
      <c r="P260" s="14"/>
      <c r="Q260" s="15"/>
    </row>
    <row r="261" spans="4:17">
      <c r="G261" s="19">
        <v>7</v>
      </c>
      <c r="H261" s="19"/>
      <c r="I261" s="17" t="s">
        <v>103</v>
      </c>
      <c r="J261" s="6"/>
      <c r="K261" s="5"/>
      <c r="L261" s="6"/>
      <c r="M261" s="16" t="s">
        <v>12</v>
      </c>
      <c r="N261" s="12"/>
      <c r="O261" s="21">
        <f>18.5*3+20*1.5/2*2+(216-160)*1.8</f>
        <v>186.3</v>
      </c>
      <c r="P261" s="14"/>
      <c r="Q261" s="15"/>
    </row>
    <row r="262" spans="4:17">
      <c r="G262" s="19"/>
      <c r="H262" s="19"/>
      <c r="I262" s="17"/>
      <c r="J262" s="6"/>
      <c r="K262" s="5"/>
      <c r="L262" s="6"/>
      <c r="M262" s="16"/>
      <c r="N262" s="12"/>
      <c r="O262" s="21"/>
      <c r="P262" s="14"/>
      <c r="Q262" s="15"/>
    </row>
    <row r="263" spans="4:17">
      <c r="G263" s="19">
        <v>8</v>
      </c>
      <c r="H263" s="19"/>
      <c r="I263" s="17" t="s">
        <v>104</v>
      </c>
      <c r="J263" s="6"/>
      <c r="K263" s="5"/>
      <c r="L263" s="6"/>
      <c r="M263" s="16"/>
      <c r="N263" s="12"/>
      <c r="O263" s="21"/>
      <c r="P263" s="14"/>
      <c r="Q263" s="15"/>
    </row>
    <row r="264" spans="4:17">
      <c r="G264" s="19"/>
      <c r="H264" s="19"/>
      <c r="I264" s="17" t="s">
        <v>105</v>
      </c>
      <c r="J264" s="6"/>
      <c r="K264" s="5"/>
      <c r="L264" s="6"/>
      <c r="M264" s="16" t="s">
        <v>12</v>
      </c>
      <c r="N264" s="12"/>
      <c r="O264" s="21">
        <f>O261</f>
        <v>186.3</v>
      </c>
      <c r="P264" s="14"/>
      <c r="Q264" s="15"/>
    </row>
    <row r="265" spans="4:17">
      <c r="G265" s="19"/>
      <c r="H265" s="19"/>
      <c r="I265" s="17"/>
      <c r="J265" s="6"/>
      <c r="K265" s="5"/>
      <c r="L265" s="6"/>
      <c r="M265" s="16"/>
      <c r="N265" s="12"/>
      <c r="O265" s="21"/>
      <c r="P265" s="14"/>
      <c r="Q265" s="15"/>
    </row>
    <row r="266" spans="4:17">
      <c r="G266" s="19">
        <v>9</v>
      </c>
      <c r="H266" s="19"/>
      <c r="I266" s="17" t="s">
        <v>106</v>
      </c>
      <c r="J266" s="6"/>
      <c r="K266" s="5"/>
      <c r="L266" s="6"/>
      <c r="M266" s="16"/>
      <c r="N266" s="12"/>
      <c r="O266" s="21"/>
      <c r="P266" s="14"/>
      <c r="Q266" s="15"/>
    </row>
    <row r="267" spans="4:17">
      <c r="G267" s="19"/>
      <c r="H267" s="19"/>
      <c r="I267" s="17" t="s">
        <v>70</v>
      </c>
      <c r="J267" s="6"/>
      <c r="K267" s="5"/>
      <c r="L267" s="6"/>
      <c r="M267" s="16" t="s">
        <v>12</v>
      </c>
      <c r="N267" s="12"/>
      <c r="O267" s="21">
        <f>O264</f>
        <v>186.3</v>
      </c>
      <c r="P267" s="14"/>
      <c r="Q267" s="15"/>
    </row>
    <row r="268" spans="4:17">
      <c r="G268" s="19"/>
      <c r="H268" s="19"/>
      <c r="I268" s="17"/>
      <c r="J268" s="6"/>
      <c r="K268" s="5"/>
      <c r="L268" s="6"/>
      <c r="M268" s="16"/>
      <c r="N268" s="12"/>
      <c r="O268" s="21"/>
      <c r="P268" s="14"/>
      <c r="Q268" s="15"/>
    </row>
    <row r="269" spans="4:17">
      <c r="G269" s="19">
        <v>10</v>
      </c>
      <c r="H269" s="19"/>
      <c r="I269" s="17" t="s">
        <v>92</v>
      </c>
      <c r="J269" s="6"/>
      <c r="K269" s="5"/>
      <c r="L269" s="6"/>
      <c r="M269" s="16"/>
      <c r="N269" s="12"/>
      <c r="O269" s="21"/>
      <c r="P269" s="14"/>
      <c r="Q269" s="15"/>
    </row>
    <row r="270" spans="4:17">
      <c r="D270" s="21"/>
      <c r="G270" s="19"/>
      <c r="H270" s="19"/>
      <c r="I270" s="17" t="s">
        <v>64</v>
      </c>
      <c r="J270" s="6"/>
      <c r="K270" s="5"/>
      <c r="L270" s="6"/>
      <c r="M270" s="16" t="s">
        <v>12</v>
      </c>
      <c r="N270" s="12"/>
      <c r="O270" s="21">
        <f>O267</f>
        <v>186.3</v>
      </c>
      <c r="P270" s="14"/>
      <c r="Q270" s="15"/>
    </row>
    <row r="271" spans="4:17">
      <c r="D271" s="34"/>
      <c r="G271" s="19"/>
      <c r="H271" s="19"/>
      <c r="I271" s="17"/>
      <c r="J271" s="6"/>
      <c r="K271" s="5"/>
      <c r="L271" s="6"/>
      <c r="M271" s="16"/>
      <c r="N271" s="12"/>
      <c r="O271" s="21"/>
      <c r="P271" s="14"/>
      <c r="Q271" s="15"/>
    </row>
    <row r="272" spans="4:17">
      <c r="D272" s="34"/>
      <c r="G272" s="19">
        <v>11</v>
      </c>
      <c r="H272" s="19"/>
      <c r="I272" s="17" t="s">
        <v>107</v>
      </c>
      <c r="J272" s="6"/>
      <c r="K272" s="5"/>
      <c r="L272" s="6"/>
      <c r="M272" s="16" t="s">
        <v>12</v>
      </c>
      <c r="N272" s="12"/>
      <c r="O272" s="21">
        <v>186</v>
      </c>
      <c r="P272" s="14"/>
      <c r="Q272" s="15"/>
    </row>
    <row r="273" spans="4:17">
      <c r="D273" s="34"/>
      <c r="G273" s="19"/>
      <c r="H273" s="19"/>
      <c r="I273" s="17"/>
      <c r="J273" s="6"/>
      <c r="K273" s="5"/>
      <c r="L273" s="6"/>
      <c r="M273" s="16"/>
      <c r="N273" s="12"/>
      <c r="O273" s="21"/>
      <c r="P273" s="14"/>
      <c r="Q273" s="15"/>
    </row>
    <row r="274" spans="4:17">
      <c r="D274" s="34"/>
      <c r="G274" s="19">
        <v>12</v>
      </c>
      <c r="H274" s="19"/>
      <c r="I274" s="17" t="s">
        <v>108</v>
      </c>
      <c r="J274" s="6"/>
      <c r="K274" s="5"/>
      <c r="L274" s="6"/>
      <c r="M274" s="16"/>
      <c r="N274" s="12"/>
      <c r="O274" s="21"/>
      <c r="P274" s="14"/>
      <c r="Q274" s="15"/>
    </row>
    <row r="275" spans="4:17">
      <c r="D275" s="34"/>
      <c r="G275" s="19"/>
      <c r="H275" s="19"/>
      <c r="I275" s="17" t="s">
        <v>10</v>
      </c>
      <c r="J275" s="6" t="s">
        <v>109</v>
      </c>
      <c r="K275" s="5"/>
      <c r="L275" s="6"/>
      <c r="M275" s="16" t="s">
        <v>16</v>
      </c>
      <c r="N275" s="12"/>
      <c r="O275" s="21">
        <f>(246-140)*1</f>
        <v>106</v>
      </c>
      <c r="P275" s="14"/>
      <c r="Q275" s="15"/>
    </row>
    <row r="276" spans="4:17">
      <c r="D276" s="34"/>
      <c r="G276" s="19"/>
      <c r="H276" s="19"/>
      <c r="I276" s="17"/>
      <c r="J276" s="6"/>
      <c r="K276" s="5"/>
      <c r="L276" s="6"/>
      <c r="M276" s="16"/>
      <c r="N276" s="12"/>
      <c r="O276" s="21"/>
      <c r="P276" s="14"/>
      <c r="Q276" s="15"/>
    </row>
    <row r="277" spans="4:17">
      <c r="D277" s="34"/>
      <c r="G277" s="19"/>
      <c r="H277" s="19"/>
      <c r="I277" s="17" t="s">
        <v>110</v>
      </c>
      <c r="J277" s="6"/>
      <c r="K277" s="5"/>
      <c r="L277" s="6"/>
      <c r="M277" s="16"/>
      <c r="N277" s="12"/>
      <c r="O277" s="21"/>
      <c r="P277" s="14"/>
      <c r="Q277" s="15"/>
    </row>
    <row r="278" spans="4:17">
      <c r="D278" s="34"/>
      <c r="G278" s="19">
        <v>13</v>
      </c>
      <c r="H278" s="19"/>
      <c r="I278" s="17" t="s">
        <v>92</v>
      </c>
      <c r="J278" s="6"/>
      <c r="K278" s="5"/>
      <c r="L278" s="6"/>
      <c r="M278" s="16"/>
      <c r="N278" s="12"/>
      <c r="O278" s="21"/>
      <c r="P278" s="14"/>
      <c r="Q278" s="15"/>
    </row>
    <row r="279" spans="4:17">
      <c r="D279" s="34"/>
      <c r="G279" s="19"/>
      <c r="H279" s="19"/>
      <c r="I279" s="17" t="s">
        <v>67</v>
      </c>
      <c r="J279" s="6"/>
      <c r="K279" s="5"/>
      <c r="L279" s="6"/>
      <c r="M279" s="16"/>
      <c r="N279" s="12"/>
      <c r="O279" s="21"/>
      <c r="P279" s="14"/>
      <c r="Q279" s="15"/>
    </row>
    <row r="280" spans="4:17">
      <c r="D280" s="34"/>
      <c r="G280" s="19"/>
      <c r="H280" s="19"/>
      <c r="I280" s="17" t="s">
        <v>10</v>
      </c>
      <c r="J280" s="6" t="s">
        <v>111</v>
      </c>
      <c r="K280" s="5"/>
      <c r="L280" s="6"/>
      <c r="M280" s="16" t="s">
        <v>12</v>
      </c>
      <c r="N280" s="12"/>
      <c r="O280" s="21">
        <f>275*4+114</f>
        <v>1214</v>
      </c>
      <c r="P280" s="14"/>
      <c r="Q280" s="15"/>
    </row>
    <row r="281" spans="4:17">
      <c r="D281" s="34"/>
      <c r="G281" s="19"/>
      <c r="H281" s="19"/>
      <c r="I281" s="17"/>
      <c r="J281" s="6"/>
      <c r="K281" s="5"/>
      <c r="L281" s="6"/>
      <c r="M281" s="16"/>
      <c r="N281" s="12"/>
      <c r="O281" s="21"/>
      <c r="P281" s="14"/>
      <c r="Q281" s="15"/>
    </row>
    <row r="282" spans="4:17">
      <c r="G282" s="19">
        <v>14</v>
      </c>
      <c r="H282" s="19"/>
      <c r="I282" s="17" t="s">
        <v>112</v>
      </c>
      <c r="J282" s="6"/>
      <c r="K282" s="5"/>
      <c r="L282" s="6"/>
      <c r="M282" s="16"/>
      <c r="N282" s="12"/>
      <c r="O282" s="21"/>
      <c r="P282" s="14"/>
      <c r="Q282" s="15"/>
    </row>
    <row r="283" spans="4:17">
      <c r="E283" s="35"/>
      <c r="F283" s="35"/>
      <c r="G283" s="19"/>
      <c r="H283" s="19"/>
      <c r="I283" s="17" t="s">
        <v>113</v>
      </c>
      <c r="J283" s="36"/>
      <c r="K283" s="37"/>
      <c r="L283" s="36"/>
      <c r="M283" s="16"/>
      <c r="N283" s="12"/>
      <c r="O283" s="21"/>
      <c r="P283" s="14"/>
      <c r="Q283" s="15"/>
    </row>
    <row r="284" spans="4:17">
      <c r="E284" s="35"/>
      <c r="F284" s="35"/>
      <c r="G284" s="19"/>
      <c r="H284" s="19"/>
      <c r="I284" s="17" t="s">
        <v>98</v>
      </c>
      <c r="J284" s="36" t="s">
        <v>114</v>
      </c>
      <c r="K284" s="37"/>
      <c r="L284" s="36"/>
      <c r="M284" s="16" t="s">
        <v>14</v>
      </c>
      <c r="N284" s="12"/>
      <c r="O284" s="21">
        <f>((275-50)*4+18.1*2.6+20*1.5/2*2+(216-160)*1.6)*0.05*2.5</f>
        <v>133.33249999999998</v>
      </c>
      <c r="P284" s="14"/>
      <c r="Q284" s="15"/>
    </row>
    <row r="285" spans="4:17">
      <c r="E285" s="35"/>
      <c r="F285" s="35"/>
      <c r="G285" s="19"/>
      <c r="H285" s="19"/>
      <c r="I285" s="17"/>
      <c r="J285" s="36"/>
      <c r="K285" s="37"/>
      <c r="L285" s="36"/>
      <c r="M285" s="16"/>
      <c r="N285" s="12"/>
      <c r="O285" s="21"/>
      <c r="P285" s="14"/>
      <c r="Q285" s="15"/>
    </row>
    <row r="286" spans="4:17">
      <c r="E286" s="35"/>
      <c r="F286" s="35"/>
      <c r="G286" s="19">
        <v>15</v>
      </c>
      <c r="H286" s="19"/>
      <c r="I286" s="17" t="s">
        <v>92</v>
      </c>
      <c r="J286" s="36"/>
      <c r="K286" s="37"/>
      <c r="L286" s="36"/>
      <c r="M286" s="16"/>
      <c r="N286" s="12"/>
      <c r="O286" s="21"/>
      <c r="P286" s="14"/>
      <c r="Q286" s="15"/>
    </row>
    <row r="287" spans="4:17">
      <c r="E287" s="35"/>
      <c r="F287" s="35"/>
      <c r="G287" s="19"/>
      <c r="H287" s="19"/>
      <c r="I287" s="17" t="s">
        <v>67</v>
      </c>
      <c r="J287" s="36"/>
      <c r="K287" s="37"/>
      <c r="L287" s="36"/>
      <c r="M287" s="16"/>
      <c r="N287" s="12"/>
      <c r="O287" s="21"/>
      <c r="P287" s="14"/>
      <c r="Q287" s="15"/>
    </row>
    <row r="288" spans="4:17">
      <c r="E288" s="35"/>
      <c r="F288" s="35"/>
      <c r="G288" s="19"/>
      <c r="H288" s="19"/>
      <c r="I288" s="17" t="s">
        <v>10</v>
      </c>
      <c r="J288" s="36" t="s">
        <v>115</v>
      </c>
      <c r="K288" s="37"/>
      <c r="L288" s="36"/>
      <c r="M288" s="16" t="s">
        <v>12</v>
      </c>
      <c r="N288" s="12"/>
      <c r="O288" s="21">
        <f>275*4+114+45</f>
        <v>1259</v>
      </c>
      <c r="P288" s="14"/>
      <c r="Q288" s="15"/>
    </row>
    <row r="289" spans="5:17">
      <c r="E289" s="35"/>
      <c r="F289" s="35"/>
      <c r="G289" s="19"/>
      <c r="H289" s="19"/>
      <c r="I289" s="17"/>
      <c r="J289" s="36"/>
      <c r="K289" s="37"/>
      <c r="L289" s="36"/>
      <c r="M289" s="16"/>
      <c r="N289" s="12"/>
      <c r="O289" s="21"/>
      <c r="P289" s="14"/>
      <c r="Q289" s="15"/>
    </row>
    <row r="290" spans="5:17">
      <c r="E290" s="35"/>
      <c r="F290" s="35"/>
      <c r="G290" s="19">
        <v>16</v>
      </c>
      <c r="H290" s="19"/>
      <c r="I290" s="17" t="s">
        <v>116</v>
      </c>
      <c r="J290" s="36"/>
      <c r="K290" s="37"/>
      <c r="L290" s="36"/>
      <c r="M290" s="16"/>
      <c r="N290" s="12"/>
      <c r="O290" s="21"/>
      <c r="P290" s="14"/>
      <c r="Q290" s="15"/>
    </row>
    <row r="291" spans="5:17">
      <c r="G291" s="19"/>
      <c r="H291" s="19"/>
      <c r="I291" s="17" t="s">
        <v>97</v>
      </c>
      <c r="J291" s="6"/>
      <c r="K291" s="5"/>
      <c r="L291" s="6"/>
      <c r="M291" s="16" t="s">
        <v>12</v>
      </c>
      <c r="N291" s="12"/>
      <c r="O291" s="21">
        <f>O288</f>
        <v>1259</v>
      </c>
      <c r="P291" s="14"/>
      <c r="Q291" s="15"/>
    </row>
    <row r="292" spans="5:17">
      <c r="G292" s="19"/>
      <c r="H292" s="19"/>
      <c r="M292" s="38"/>
      <c r="P292" s="14"/>
      <c r="Q292" s="15"/>
    </row>
    <row r="293" spans="5:17">
      <c r="G293" s="19"/>
      <c r="H293" s="19"/>
      <c r="I293" s="17" t="s">
        <v>117</v>
      </c>
      <c r="J293" s="6"/>
      <c r="K293" s="5"/>
      <c r="L293" s="6"/>
      <c r="M293" s="16"/>
      <c r="N293" s="12"/>
      <c r="O293" s="21"/>
      <c r="P293" s="14"/>
      <c r="Q293" s="15"/>
    </row>
    <row r="294" spans="5:17">
      <c r="G294" s="19">
        <v>17</v>
      </c>
      <c r="H294" s="19"/>
      <c r="I294" s="17" t="s">
        <v>118</v>
      </c>
      <c r="J294" s="6"/>
      <c r="K294" s="5"/>
      <c r="L294" s="6"/>
      <c r="M294" s="16"/>
      <c r="N294" s="12"/>
      <c r="P294" s="14"/>
      <c r="Q294" s="15"/>
    </row>
    <row r="295" spans="5:17">
      <c r="G295" s="19"/>
      <c r="H295" s="19"/>
      <c r="I295" s="17" t="s">
        <v>119</v>
      </c>
      <c r="J295" s="6" t="s">
        <v>120</v>
      </c>
      <c r="K295" s="5"/>
      <c r="L295" s="6"/>
      <c r="M295" s="16" t="s">
        <v>35</v>
      </c>
      <c r="N295" s="12"/>
      <c r="O295" s="21">
        <f>275*1.5*0.18</f>
        <v>74.25</v>
      </c>
      <c r="P295" s="14"/>
      <c r="Q295" s="15"/>
    </row>
    <row r="296" spans="5:17">
      <c r="G296" s="19"/>
      <c r="H296" s="19"/>
      <c r="I296" s="17"/>
      <c r="J296" s="6"/>
      <c r="K296" s="5"/>
      <c r="L296" s="6"/>
      <c r="M296" s="16"/>
      <c r="N296" s="12"/>
      <c r="O296" s="21"/>
      <c r="P296" s="14"/>
      <c r="Q296" s="15"/>
    </row>
    <row r="297" spans="5:17">
      <c r="G297" s="19">
        <v>18</v>
      </c>
      <c r="H297" s="19"/>
      <c r="I297" s="17" t="s">
        <v>121</v>
      </c>
      <c r="J297" s="6"/>
      <c r="K297" s="5"/>
      <c r="L297" s="6"/>
      <c r="M297" s="16"/>
      <c r="N297" s="12"/>
      <c r="O297" s="21"/>
      <c r="P297" s="14"/>
      <c r="Q297" s="15"/>
    </row>
    <row r="298" spans="5:17">
      <c r="G298" s="19"/>
      <c r="H298" s="19"/>
      <c r="I298" s="17" t="s">
        <v>122</v>
      </c>
      <c r="J298" s="6"/>
      <c r="K298" s="5"/>
      <c r="L298" s="6"/>
      <c r="M298" s="16" t="s">
        <v>12</v>
      </c>
      <c r="N298" s="12"/>
      <c r="O298" s="21">
        <f>(275-16)*0.5</f>
        <v>129.5</v>
      </c>
      <c r="P298" s="14"/>
      <c r="Q298" s="15"/>
    </row>
    <row r="299" spans="5:17">
      <c r="G299" s="19"/>
      <c r="H299" s="19"/>
      <c r="I299" s="17"/>
      <c r="J299" s="6"/>
      <c r="K299" s="5"/>
      <c r="L299" s="6"/>
      <c r="M299" s="16"/>
      <c r="N299" s="12"/>
      <c r="O299" s="21"/>
      <c r="P299" s="14"/>
      <c r="Q299" s="15"/>
    </row>
    <row r="300" spans="5:17">
      <c r="G300" s="19"/>
      <c r="H300" s="19"/>
      <c r="I300" s="17" t="s">
        <v>123</v>
      </c>
      <c r="J300" s="6"/>
      <c r="K300" s="5"/>
      <c r="L300" s="6"/>
      <c r="M300" s="16"/>
      <c r="N300" s="12"/>
      <c r="O300" s="21"/>
      <c r="P300" s="14"/>
      <c r="Q300" s="17"/>
    </row>
    <row r="301" spans="5:17">
      <c r="G301" s="19">
        <v>19</v>
      </c>
      <c r="H301" s="19"/>
      <c r="I301" s="64" t="s">
        <v>124</v>
      </c>
      <c r="J301" s="6"/>
      <c r="K301" s="5"/>
      <c r="L301" s="6"/>
      <c r="M301" s="16"/>
      <c r="N301" s="12"/>
      <c r="O301" s="21"/>
      <c r="P301" s="14"/>
      <c r="Q301" s="15"/>
    </row>
    <row r="302" spans="5:17">
      <c r="G302" s="19"/>
      <c r="H302" s="19"/>
      <c r="I302" s="64" t="s">
        <v>88</v>
      </c>
      <c r="J302" s="6"/>
      <c r="K302" s="5"/>
      <c r="L302" s="6"/>
      <c r="M302" s="16" t="s">
        <v>35</v>
      </c>
      <c r="N302" s="12"/>
      <c r="O302" s="21">
        <f>[1]obmiary!U85</f>
        <v>22.099999999999998</v>
      </c>
      <c r="P302" s="14"/>
      <c r="Q302" s="15"/>
    </row>
    <row r="303" spans="5:17">
      <c r="G303" s="19"/>
      <c r="H303" s="19"/>
      <c r="I303" s="64"/>
      <c r="J303" s="6"/>
      <c r="K303" s="5"/>
      <c r="L303" s="6"/>
      <c r="M303" s="16"/>
      <c r="N303" s="12"/>
      <c r="O303" s="21"/>
      <c r="P303" s="14"/>
      <c r="Q303" s="15"/>
    </row>
    <row r="304" spans="5:17">
      <c r="G304" s="19">
        <v>20</v>
      </c>
      <c r="H304" s="19"/>
      <c r="I304" s="64" t="s">
        <v>125</v>
      </c>
      <c r="J304" s="6"/>
      <c r="K304" s="5"/>
      <c r="L304" s="6"/>
      <c r="M304" s="16" t="s">
        <v>12</v>
      </c>
      <c r="N304" s="12"/>
      <c r="O304" s="21">
        <f>[1]obmiary!W85</f>
        <v>65</v>
      </c>
      <c r="P304" s="14"/>
      <c r="Q304" s="15"/>
    </row>
    <row r="305" spans="7:17">
      <c r="G305" s="19"/>
      <c r="H305" s="19"/>
      <c r="I305" s="64"/>
      <c r="J305" s="6"/>
      <c r="K305" s="5"/>
      <c r="L305" s="6"/>
      <c r="M305" s="16"/>
      <c r="N305" s="12"/>
      <c r="O305" s="21"/>
      <c r="P305" s="14"/>
      <c r="Q305" s="15"/>
    </row>
    <row r="306" spans="7:17">
      <c r="G306" s="19">
        <v>21</v>
      </c>
      <c r="H306" s="19"/>
      <c r="I306" s="64" t="s">
        <v>126</v>
      </c>
      <c r="J306" s="6"/>
      <c r="K306" s="5"/>
      <c r="L306" s="6"/>
      <c r="M306" s="16" t="s">
        <v>12</v>
      </c>
      <c r="N306" s="12"/>
      <c r="O306" s="21">
        <f>O304</f>
        <v>65</v>
      </c>
      <c r="P306" s="14"/>
      <c r="Q306" s="15"/>
    </row>
    <row r="307" spans="7:17">
      <c r="G307" s="19"/>
      <c r="H307" s="19"/>
      <c r="I307" s="17"/>
      <c r="J307" s="6"/>
      <c r="K307" s="5"/>
      <c r="L307" s="6"/>
      <c r="M307" s="16"/>
      <c r="N307" s="12"/>
      <c r="O307" s="21"/>
      <c r="P307" s="14"/>
      <c r="Q307" s="15"/>
    </row>
    <row r="308" spans="7:17">
      <c r="G308" s="19">
        <v>22</v>
      </c>
      <c r="H308" s="19"/>
      <c r="I308" s="64" t="s">
        <v>61</v>
      </c>
      <c r="J308" s="6"/>
      <c r="K308" s="5"/>
      <c r="L308" s="6"/>
      <c r="M308" s="16"/>
      <c r="N308" s="12"/>
      <c r="O308" s="21"/>
      <c r="P308" s="14"/>
      <c r="Q308" s="15"/>
    </row>
    <row r="309" spans="7:17">
      <c r="G309" s="19"/>
      <c r="H309" s="19"/>
      <c r="I309" s="64" t="s">
        <v>127</v>
      </c>
      <c r="J309" s="6"/>
      <c r="K309" s="5"/>
      <c r="L309" s="6"/>
      <c r="M309" s="16" t="s">
        <v>12</v>
      </c>
      <c r="N309" s="12"/>
      <c r="O309" s="21">
        <f>O306</f>
        <v>65</v>
      </c>
      <c r="P309" s="14"/>
      <c r="Q309" s="15"/>
    </row>
    <row r="310" spans="7:17">
      <c r="G310" s="19"/>
      <c r="H310" s="19"/>
      <c r="I310" s="64"/>
      <c r="J310" s="6"/>
      <c r="K310" s="5"/>
      <c r="L310" s="6"/>
      <c r="M310" s="16"/>
      <c r="N310" s="12"/>
      <c r="O310" s="21"/>
      <c r="P310" s="14"/>
      <c r="Q310" s="15"/>
    </row>
    <row r="311" spans="7:17">
      <c r="G311" s="19">
        <v>23</v>
      </c>
      <c r="H311" s="19"/>
      <c r="I311" s="64" t="s">
        <v>27</v>
      </c>
      <c r="J311" s="6"/>
      <c r="K311" s="5"/>
      <c r="L311" s="6"/>
      <c r="M311" s="16" t="s">
        <v>16</v>
      </c>
      <c r="N311" s="12"/>
      <c r="O311" s="21">
        <f>[1]obmiary!J85</f>
        <v>48</v>
      </c>
      <c r="P311" s="14"/>
      <c r="Q311" s="15"/>
    </row>
    <row r="312" spans="7:17">
      <c r="G312" s="19"/>
      <c r="H312" s="19"/>
      <c r="I312" s="64"/>
      <c r="J312" s="6"/>
      <c r="K312" s="5"/>
      <c r="L312" s="6"/>
      <c r="M312" s="16"/>
      <c r="N312" s="12"/>
      <c r="O312" s="21"/>
      <c r="P312" s="14"/>
      <c r="Q312" s="15"/>
    </row>
    <row r="313" spans="7:17">
      <c r="G313" s="19">
        <v>24</v>
      </c>
      <c r="H313" s="19"/>
      <c r="I313" s="64" t="s">
        <v>28</v>
      </c>
      <c r="J313" s="6"/>
      <c r="K313" s="5"/>
      <c r="L313" s="6"/>
      <c r="M313" s="16" t="s">
        <v>16</v>
      </c>
      <c r="N313" s="12"/>
      <c r="O313" s="21">
        <f>[1]obmiary!X85</f>
        <v>65</v>
      </c>
      <c r="P313" s="14"/>
      <c r="Q313" s="15"/>
    </row>
    <row r="314" spans="7:17">
      <c r="G314" s="19"/>
      <c r="H314" s="19"/>
      <c r="I314" s="64"/>
      <c r="J314" s="6"/>
      <c r="K314" s="5"/>
      <c r="L314" s="6"/>
      <c r="M314" s="16"/>
      <c r="N314" s="12"/>
      <c r="O314" s="21"/>
      <c r="P314" s="14"/>
      <c r="Q314" s="15"/>
    </row>
    <row r="315" spans="7:17">
      <c r="G315" s="19">
        <v>25</v>
      </c>
      <c r="H315" s="19"/>
      <c r="I315" s="64" t="s">
        <v>30</v>
      </c>
      <c r="J315" s="6"/>
      <c r="K315" s="5"/>
      <c r="L315" s="6"/>
      <c r="M315" s="16" t="s">
        <v>12</v>
      </c>
      <c r="N315" s="12"/>
      <c r="O315" s="21">
        <f>[1]obmiary!W85</f>
        <v>65</v>
      </c>
      <c r="P315" s="14"/>
      <c r="Q315" s="15"/>
    </row>
    <row r="316" spans="7:17">
      <c r="G316" s="19"/>
      <c r="H316" s="19"/>
      <c r="I316" s="64"/>
      <c r="J316" s="6"/>
      <c r="K316" s="5"/>
      <c r="L316" s="6"/>
      <c r="M316" s="16"/>
      <c r="N316" s="12"/>
      <c r="O316" s="21"/>
      <c r="P316" s="14"/>
      <c r="Q316" s="15"/>
    </row>
    <row r="317" spans="7:17">
      <c r="G317" s="19">
        <v>26</v>
      </c>
      <c r="H317" s="19"/>
      <c r="I317" s="64" t="s">
        <v>128</v>
      </c>
      <c r="J317" s="6"/>
      <c r="K317" s="5"/>
      <c r="L317" s="6"/>
      <c r="M317" s="16" t="s">
        <v>12</v>
      </c>
      <c r="N317" s="12"/>
      <c r="O317" s="21">
        <f>100*0.6</f>
        <v>60</v>
      </c>
      <c r="P317" s="14"/>
      <c r="Q317" s="15"/>
    </row>
    <row r="318" spans="7:17">
      <c r="G318" s="19"/>
      <c r="H318" s="19"/>
      <c r="I318" s="64"/>
      <c r="J318" s="6"/>
      <c r="K318" s="5"/>
      <c r="L318" s="6"/>
      <c r="M318" s="16"/>
      <c r="N318" s="12"/>
      <c r="O318" s="21"/>
      <c r="P318" s="14"/>
      <c r="Q318" s="15"/>
    </row>
    <row r="319" spans="7:17">
      <c r="G319" s="19">
        <v>27</v>
      </c>
      <c r="H319" s="19"/>
      <c r="I319" s="64" t="s">
        <v>129</v>
      </c>
      <c r="J319" s="6"/>
      <c r="K319" s="5"/>
      <c r="L319" s="6"/>
      <c r="M319" s="16" t="s">
        <v>16</v>
      </c>
      <c r="N319" s="12"/>
      <c r="O319" s="21">
        <v>100</v>
      </c>
      <c r="P319" s="14"/>
      <c r="Q319" s="15"/>
    </row>
    <row r="320" spans="7:17">
      <c r="G320" s="19"/>
      <c r="H320" s="19"/>
      <c r="I320" s="17"/>
      <c r="J320" s="6"/>
      <c r="K320" s="5"/>
      <c r="L320" s="6"/>
      <c r="M320" s="16"/>
      <c r="N320" s="12"/>
      <c r="O320" s="21"/>
      <c r="P320" s="14"/>
      <c r="Q320" s="15"/>
    </row>
    <row r="321" spans="7:18">
      <c r="G321" s="19">
        <v>28</v>
      </c>
      <c r="H321" s="19"/>
      <c r="I321" s="65" t="s">
        <v>130</v>
      </c>
      <c r="J321" s="6"/>
      <c r="K321" s="5"/>
      <c r="L321" s="6"/>
      <c r="M321" s="16"/>
      <c r="N321" s="12"/>
      <c r="O321" s="21"/>
      <c r="P321" s="14"/>
      <c r="Q321" s="39"/>
    </row>
    <row r="322" spans="7:18">
      <c r="G322" s="19"/>
      <c r="H322" s="19"/>
      <c r="I322" s="65" t="s">
        <v>131</v>
      </c>
      <c r="J322" s="6"/>
      <c r="K322" s="5"/>
      <c r="L322" s="6"/>
      <c r="M322" s="16"/>
      <c r="N322" s="12"/>
      <c r="O322" s="21"/>
      <c r="P322" s="14"/>
      <c r="Q322" s="39"/>
    </row>
    <row r="323" spans="7:18">
      <c r="G323" s="19"/>
      <c r="H323" s="67"/>
      <c r="I323" s="65" t="s">
        <v>10</v>
      </c>
      <c r="J323" s="6" t="s">
        <v>132</v>
      </c>
      <c r="K323" s="5"/>
      <c r="L323" s="6"/>
      <c r="M323" s="16" t="s">
        <v>12</v>
      </c>
      <c r="N323" s="12"/>
      <c r="O323" s="21">
        <f>(7+4)*0.6</f>
        <v>6.6</v>
      </c>
      <c r="P323" s="14"/>
      <c r="Q323" s="39"/>
    </row>
    <row r="324" spans="7:18">
      <c r="G324" s="40"/>
      <c r="H324" s="40"/>
      <c r="I324" s="41"/>
      <c r="J324" s="42"/>
      <c r="K324" s="43"/>
      <c r="L324" s="42"/>
      <c r="M324" s="44"/>
      <c r="N324" s="44"/>
      <c r="O324" s="45"/>
      <c r="P324" s="46"/>
      <c r="Q324" s="15"/>
    </row>
    <row r="325" spans="7:18">
      <c r="G325" s="47"/>
      <c r="H325" s="47"/>
      <c r="I325" s="17"/>
      <c r="J325" s="36"/>
      <c r="K325" s="37"/>
      <c r="L325" s="36"/>
      <c r="M325" s="33"/>
      <c r="N325" s="33"/>
      <c r="O325" s="34"/>
      <c r="P325" s="46"/>
      <c r="Q325" s="15"/>
    </row>
    <row r="326" spans="7:18">
      <c r="G326" s="47"/>
      <c r="H326" s="47"/>
      <c r="I326" s="17"/>
      <c r="J326" s="36"/>
      <c r="K326" s="37"/>
      <c r="L326" s="36"/>
      <c r="M326" s="33"/>
      <c r="N326" s="33"/>
      <c r="O326" s="34"/>
      <c r="P326" s="46"/>
      <c r="Q326" s="15"/>
      <c r="R326" s="48"/>
    </row>
    <row r="327" spans="7:18">
      <c r="G327" s="47"/>
      <c r="H327" s="47"/>
      <c r="I327" s="17"/>
      <c r="J327" s="36"/>
      <c r="K327" s="37"/>
      <c r="L327" s="36"/>
      <c r="M327" s="33"/>
      <c r="N327" s="33"/>
      <c r="O327" s="34"/>
      <c r="P327" s="46"/>
      <c r="Q327" s="15"/>
      <c r="R327" s="48"/>
    </row>
  </sheetData>
  <mergeCells count="11">
    <mergeCell ref="P10:P11"/>
    <mergeCell ref="Q10:Q11"/>
    <mergeCell ref="I11:L11"/>
    <mergeCell ref="I13:L13"/>
    <mergeCell ref="G6:O6"/>
    <mergeCell ref="G7:O7"/>
    <mergeCell ref="G8:O8"/>
    <mergeCell ref="G10:G11"/>
    <mergeCell ref="I10:L10"/>
    <mergeCell ref="M10:M11"/>
    <mergeCell ref="O10:O11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Dyrektor</dc:creator>
  <cp:lastModifiedBy>Dyrektor</cp:lastModifiedBy>
  <dcterms:created xsi:type="dcterms:W3CDTF">2020-08-17T06:50:15Z</dcterms:created>
  <dcterms:modified xsi:type="dcterms:W3CDTF">2020-08-17T10:30:03Z</dcterms:modified>
</cp:coreProperties>
</file>